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7.xml" ContentType="application/vnd.openxmlformats-officedocument.drawing+xml"/>
  <Override PartName="/xl/charts/chartEx1.xml" ContentType="application/vnd.ms-office.chartex+xml"/>
  <Override PartName="/xl/charts/style24.xml" ContentType="application/vnd.ms-office.chartstyle+xml"/>
  <Override PartName="/xl/charts/colors24.xml" ContentType="application/vnd.ms-office.chartcolorstyle+xml"/>
  <Override PartName="/xl/charts/chartEx2.xml" ContentType="application/vnd.ms-office.chartex+xml"/>
  <Override PartName="/xl/charts/style25.xml" ContentType="application/vnd.ms-office.chartstyle+xml"/>
  <Override PartName="/xl/charts/colors25.xml" ContentType="application/vnd.ms-office.chartcolorstyle+xml"/>
  <Override PartName="/xl/charts/chartEx3.xml" ContentType="application/vnd.ms-office.chartex+xml"/>
  <Override PartName="/xl/charts/style26.xml" ContentType="application/vnd.ms-office.chartstyle+xml"/>
  <Override PartName="/xl/charts/colors26.xml" ContentType="application/vnd.ms-office.chartcolorstyle+xml"/>
  <Override PartName="/xl/charts/chartEx4.xml" ContentType="application/vnd.ms-office.chartex+xml"/>
  <Override PartName="/xl/charts/style27.xml" ContentType="application/vnd.ms-office.chartstyle+xml"/>
  <Override PartName="/xl/charts/colors2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monashuni-my.sharepoint.com/personal/wzha0123_student_monash_edu/Documents/Past years/2022 S2/Summer/"/>
    </mc:Choice>
  </mc:AlternateContent>
  <xr:revisionPtr revIDLastSave="3477" documentId="8_{BA896267-0656-422C-B199-75FA9200EEF1}" xr6:coauthVersionLast="47" xr6:coauthVersionMax="47" xr10:uidLastSave="{54CD78FA-25CE-4E78-9DD0-6585B46F60B8}"/>
  <bookViews>
    <workbookView xWindow="-110" yWindow="-110" windowWidth="19420" windowHeight="10420" firstSheet="1" activeTab="5" xr2:uid="{AC943B25-C45E-46AE-89AF-D73EABE05D4C}"/>
  </bookViews>
  <sheets>
    <sheet name="exp1" sheetId="1" r:id="rId1"/>
    <sheet name="exp2" sheetId="2" r:id="rId2"/>
    <sheet name="exp3" sheetId="3" r:id="rId3"/>
    <sheet name="Turbo_2.0" sheetId="5" r:id="rId4"/>
    <sheet name="Turbo_2.1" sheetId="6" r:id="rId5"/>
    <sheet name="Turbo_3" sheetId="13" r:id="rId6"/>
    <sheet name="Correction factor" sheetId="16" r:id="rId7"/>
    <sheet name="Grounding" sheetId="15" r:id="rId8"/>
    <sheet name="Sunlight error" sheetId="14" r:id="rId9"/>
    <sheet name="Deviation" sheetId="7" r:id="rId10"/>
    <sheet name="Deviation 2" sheetId="12" r:id="rId11"/>
    <sheet name="Calcas" sheetId="4" r:id="rId12"/>
  </sheets>
  <definedNames>
    <definedName name="_xlchart.v1.0" hidden="1">Deviation!$D$3:$D$1002</definedName>
    <definedName name="_xlchart.v1.1" hidden="1">Deviation!$C$3:$C$1002</definedName>
    <definedName name="_xlchart.v1.2" hidden="1">Deviation!$B$3:$B$1002</definedName>
    <definedName name="_xlchart.v1.3" hidden="1">Deviation!$A$3:$A$1002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89" i="13" l="1"/>
  <c r="H590" i="13"/>
  <c r="H591" i="13"/>
  <c r="H592" i="13"/>
  <c r="H593" i="13"/>
  <c r="H594" i="13"/>
  <c r="H595" i="13"/>
  <c r="H596" i="13"/>
  <c r="H597" i="13"/>
  <c r="H598" i="13"/>
  <c r="H599" i="13"/>
  <c r="H600" i="13"/>
  <c r="H601" i="13"/>
  <c r="H602" i="13"/>
  <c r="H603" i="13"/>
  <c r="H604" i="13"/>
  <c r="H605" i="13"/>
  <c r="H606" i="13"/>
  <c r="H607" i="13"/>
  <c r="H608" i="13"/>
  <c r="H609" i="13"/>
  <c r="H610" i="13"/>
  <c r="H611" i="13"/>
  <c r="H612" i="13"/>
  <c r="H613" i="13"/>
  <c r="H614" i="13"/>
  <c r="H615" i="13"/>
  <c r="H616" i="13"/>
  <c r="H617" i="13"/>
  <c r="H618" i="13"/>
  <c r="H588" i="13"/>
  <c r="H556" i="13"/>
  <c r="H557" i="13"/>
  <c r="H558" i="13"/>
  <c r="H559" i="13"/>
  <c r="H560" i="13"/>
  <c r="H561" i="13"/>
  <c r="H562" i="13"/>
  <c r="H563" i="13"/>
  <c r="H564" i="13"/>
  <c r="H565" i="13"/>
  <c r="H566" i="13"/>
  <c r="H567" i="13"/>
  <c r="H568" i="13"/>
  <c r="H569" i="13"/>
  <c r="H570" i="13"/>
  <c r="H571" i="13"/>
  <c r="H572" i="13"/>
  <c r="H573" i="13"/>
  <c r="H574" i="13"/>
  <c r="H575" i="13"/>
  <c r="H576" i="13"/>
  <c r="H577" i="13"/>
  <c r="H578" i="13"/>
  <c r="H579" i="13"/>
  <c r="H580" i="13"/>
  <c r="H581" i="13"/>
  <c r="H582" i="13"/>
  <c r="H583" i="13"/>
  <c r="H584" i="13"/>
  <c r="H585" i="13"/>
  <c r="H555" i="13"/>
  <c r="F556" i="13"/>
  <c r="F557" i="13"/>
  <c r="F558" i="13"/>
  <c r="F559" i="13"/>
  <c r="F560" i="13"/>
  <c r="F561" i="13"/>
  <c r="F562" i="13"/>
  <c r="F563" i="13"/>
  <c r="F564" i="13"/>
  <c r="F565" i="13"/>
  <c r="F566" i="13"/>
  <c r="F567" i="13"/>
  <c r="F568" i="13"/>
  <c r="F569" i="13"/>
  <c r="F570" i="13"/>
  <c r="F571" i="13"/>
  <c r="F572" i="13"/>
  <c r="F573" i="13"/>
  <c r="F574" i="13"/>
  <c r="F575" i="13"/>
  <c r="F576" i="13"/>
  <c r="F577" i="13"/>
  <c r="F578" i="13"/>
  <c r="F579" i="13"/>
  <c r="F580" i="13"/>
  <c r="F581" i="13"/>
  <c r="F582" i="13"/>
  <c r="F583" i="13"/>
  <c r="F584" i="13"/>
  <c r="F585" i="13"/>
  <c r="F555" i="13"/>
  <c r="F605" i="13"/>
  <c r="G605" i="13"/>
  <c r="G572" i="13"/>
  <c r="G555" i="13"/>
  <c r="G556" i="13"/>
  <c r="G557" i="13"/>
  <c r="G558" i="13"/>
  <c r="G559" i="13"/>
  <c r="G560" i="13"/>
  <c r="G561" i="13"/>
  <c r="G562" i="13"/>
  <c r="G563" i="13"/>
  <c r="G564" i="13"/>
  <c r="G565" i="13"/>
  <c r="G566" i="13"/>
  <c r="G567" i="13"/>
  <c r="G568" i="13"/>
  <c r="G569" i="13"/>
  <c r="G570" i="13"/>
  <c r="G571" i="13"/>
  <c r="G573" i="13"/>
  <c r="G574" i="13"/>
  <c r="G575" i="13"/>
  <c r="G576" i="13"/>
  <c r="G577" i="13"/>
  <c r="G578" i="13"/>
  <c r="G579" i="13"/>
  <c r="G580" i="13"/>
  <c r="G581" i="13"/>
  <c r="G582" i="13"/>
  <c r="G583" i="13"/>
  <c r="G584" i="13"/>
  <c r="G585" i="13"/>
  <c r="G589" i="13"/>
  <c r="G590" i="13"/>
  <c r="G591" i="13"/>
  <c r="G592" i="13"/>
  <c r="G593" i="13"/>
  <c r="G594" i="13"/>
  <c r="G595" i="13"/>
  <c r="G596" i="13"/>
  <c r="G597" i="13"/>
  <c r="G598" i="13"/>
  <c r="G599" i="13"/>
  <c r="G600" i="13"/>
  <c r="G601" i="13"/>
  <c r="G602" i="13"/>
  <c r="G603" i="13"/>
  <c r="G604" i="13"/>
  <c r="G606" i="13"/>
  <c r="G607" i="13"/>
  <c r="G608" i="13"/>
  <c r="G609" i="13"/>
  <c r="G610" i="13"/>
  <c r="G611" i="13"/>
  <c r="G612" i="13"/>
  <c r="G613" i="13"/>
  <c r="G614" i="13"/>
  <c r="G615" i="13"/>
  <c r="G616" i="13"/>
  <c r="G617" i="13"/>
  <c r="G618" i="13"/>
  <c r="G588" i="13"/>
  <c r="F589" i="13"/>
  <c r="F590" i="13"/>
  <c r="F591" i="13"/>
  <c r="F592" i="13"/>
  <c r="F593" i="13"/>
  <c r="F594" i="13"/>
  <c r="F595" i="13"/>
  <c r="F596" i="13"/>
  <c r="F597" i="13"/>
  <c r="F598" i="13"/>
  <c r="F599" i="13"/>
  <c r="F600" i="13"/>
  <c r="F601" i="13"/>
  <c r="F602" i="13"/>
  <c r="F603" i="13"/>
  <c r="F604" i="13"/>
  <c r="F606" i="13"/>
  <c r="F607" i="13"/>
  <c r="F608" i="13"/>
  <c r="F609" i="13"/>
  <c r="F610" i="13"/>
  <c r="F611" i="13"/>
  <c r="F612" i="13"/>
  <c r="F613" i="13"/>
  <c r="F614" i="13"/>
  <c r="F615" i="13"/>
  <c r="F616" i="13"/>
  <c r="F617" i="13"/>
  <c r="F618" i="13"/>
  <c r="F588" i="13"/>
  <c r="B13" i="16"/>
  <c r="B14" i="16"/>
  <c r="B15" i="16"/>
  <c r="F243" i="13"/>
  <c r="H543" i="13"/>
  <c r="I543" i="13" s="1"/>
  <c r="G545" i="13"/>
  <c r="G544" i="13"/>
  <c r="I544" i="13" s="1"/>
  <c r="G543" i="13"/>
  <c r="H545" i="13"/>
  <c r="I545" i="13" s="1"/>
  <c r="H544" i="13"/>
  <c r="H534" i="13"/>
  <c r="G534" i="13"/>
  <c r="I534" i="13" s="1"/>
  <c r="H533" i="13"/>
  <c r="G533" i="13"/>
  <c r="H532" i="13"/>
  <c r="G532" i="13"/>
  <c r="H523" i="13"/>
  <c r="G523" i="13"/>
  <c r="H522" i="13"/>
  <c r="G522" i="13"/>
  <c r="H521" i="13"/>
  <c r="G521" i="13"/>
  <c r="H512" i="13"/>
  <c r="G512" i="13"/>
  <c r="H511" i="13"/>
  <c r="G511" i="13"/>
  <c r="H510" i="13"/>
  <c r="G510" i="13"/>
  <c r="C545" i="13"/>
  <c r="B545" i="13"/>
  <c r="C544" i="13"/>
  <c r="B544" i="13"/>
  <c r="C543" i="13"/>
  <c r="B543" i="13"/>
  <c r="C534" i="13"/>
  <c r="B534" i="13"/>
  <c r="C533" i="13"/>
  <c r="B533" i="13"/>
  <c r="C532" i="13"/>
  <c r="B532" i="13"/>
  <c r="C523" i="13"/>
  <c r="B523" i="13"/>
  <c r="C522" i="13"/>
  <c r="B522" i="13"/>
  <c r="C521" i="13"/>
  <c r="B521" i="13"/>
  <c r="C512" i="13"/>
  <c r="C511" i="13"/>
  <c r="C510" i="13"/>
  <c r="B512" i="13"/>
  <c r="B511" i="13"/>
  <c r="B510" i="13"/>
  <c r="D510" i="13"/>
  <c r="D495" i="13"/>
  <c r="B501" i="13" s="1"/>
  <c r="D494" i="13"/>
  <c r="D493" i="13"/>
  <c r="D484" i="13"/>
  <c r="D483" i="13"/>
  <c r="D482" i="13"/>
  <c r="D473" i="13"/>
  <c r="B499" i="13" s="1"/>
  <c r="D472" i="13"/>
  <c r="D471" i="13"/>
  <c r="D461" i="13"/>
  <c r="D462" i="13"/>
  <c r="B500" i="13" s="1"/>
  <c r="D460" i="13"/>
  <c r="E432" i="13"/>
  <c r="B398" i="13"/>
  <c r="B399" i="13"/>
  <c r="B397" i="13"/>
  <c r="D89" i="13"/>
  <c r="D90" i="13"/>
  <c r="D91" i="13"/>
  <c r="D94" i="13"/>
  <c r="D95" i="13"/>
  <c r="D96" i="13"/>
  <c r="D97" i="13"/>
  <c r="D72" i="13"/>
  <c r="D73" i="13"/>
  <c r="D74" i="13"/>
  <c r="D75" i="13"/>
  <c r="D76" i="13"/>
  <c r="D77" i="13"/>
  <c r="D78" i="13"/>
  <c r="D79" i="13"/>
  <c r="D80" i="13"/>
  <c r="D81" i="13"/>
  <c r="D82" i="13"/>
  <c r="D83" i="13"/>
  <c r="D84" i="13"/>
  <c r="D85" i="13"/>
  <c r="D86" i="13"/>
  <c r="D87" i="13"/>
  <c r="D88" i="13"/>
  <c r="F15" i="6" a="1"/>
  <c r="F15" i="6" s="1"/>
  <c r="I15" i="6" s="1"/>
  <c r="F2" i="6" a="1"/>
  <c r="F2" i="6" s="1"/>
  <c r="I2" i="6" s="1"/>
  <c r="F3" i="6" a="1"/>
  <c r="F3" i="6" s="1"/>
  <c r="I3" i="6" s="1"/>
  <c r="F4" i="6" a="1"/>
  <c r="F4" i="6" s="1"/>
  <c r="I4" i="6" s="1"/>
  <c r="F5" i="6" a="1"/>
  <c r="F5" i="6" s="1"/>
  <c r="I5" i="6" s="1"/>
  <c r="F6" i="6" a="1"/>
  <c r="F6" i="6" s="1"/>
  <c r="I6" i="6" s="1"/>
  <c r="F7" i="6" a="1"/>
  <c r="F7" i="6" s="1"/>
  <c r="I7" i="6" s="1"/>
  <c r="F8" i="6" a="1"/>
  <c r="F8" i="6" s="1"/>
  <c r="I8" i="6" s="1"/>
  <c r="F9" i="6" a="1"/>
  <c r="F9" i="6" s="1"/>
  <c r="I9" i="6" s="1"/>
  <c r="F10" i="6" a="1"/>
  <c r="F10" i="6" s="1"/>
  <c r="I10" i="6" s="1"/>
  <c r="F11" i="6" a="1"/>
  <c r="F11" i="6" s="1"/>
  <c r="I11" i="6" s="1"/>
  <c r="F12" i="6" a="1"/>
  <c r="F12" i="6" s="1"/>
  <c r="I12" i="6" s="1"/>
  <c r="F13" i="6" a="1"/>
  <c r="F13" i="6" s="1"/>
  <c r="I13" i="6" s="1"/>
  <c r="F14" i="6" a="1"/>
  <c r="F14" i="6" s="1"/>
  <c r="I14" i="6" s="1"/>
  <c r="F16" i="6" a="1"/>
  <c r="F16" i="6" s="1"/>
  <c r="I16" i="6" s="1"/>
  <c r="F17" i="6" a="1"/>
  <c r="F17" i="6" s="1"/>
  <c r="I17" i="6" s="1"/>
  <c r="F21" i="6" a="1"/>
  <c r="F21" i="6" s="1"/>
  <c r="F22" i="6" a="1"/>
  <c r="F22" i="6" s="1"/>
  <c r="I22" i="6" s="1"/>
  <c r="F23" i="6" a="1"/>
  <c r="F23" i="6" s="1"/>
  <c r="I23" i="6" s="1"/>
  <c r="F24" i="6" a="1"/>
  <c r="F24" i="6" s="1"/>
  <c r="F25" i="6" a="1"/>
  <c r="F25" i="6" s="1"/>
  <c r="F26" i="6" a="1"/>
  <c r="F26" i="6" s="1"/>
  <c r="I26" i="6" s="1"/>
  <c r="F27" i="6" a="1"/>
  <c r="F27" i="6" s="1"/>
  <c r="I27" i="6" s="1"/>
  <c r="F28" i="6" a="1"/>
  <c r="F28" i="6" s="1"/>
  <c r="F29" i="6" a="1"/>
  <c r="F29" i="6" s="1"/>
  <c r="F30" i="6" a="1"/>
  <c r="F30" i="6" s="1"/>
  <c r="I30" i="6" s="1"/>
  <c r="F31" i="6" a="1"/>
  <c r="F31" i="6" s="1"/>
  <c r="I31" i="6" s="1"/>
  <c r="F32" i="6" a="1"/>
  <c r="F32" i="6" s="1"/>
  <c r="F33" i="6" a="1"/>
  <c r="F33" i="6" s="1"/>
  <c r="F34" i="6" a="1"/>
  <c r="F34" i="6" s="1"/>
  <c r="I34" i="6" s="1"/>
  <c r="F35" i="6" a="1"/>
  <c r="F35" i="6" s="1"/>
  <c r="I35" i="6" s="1"/>
  <c r="F36" i="6" a="1"/>
  <c r="F36" i="6" s="1"/>
  <c r="D23" i="6"/>
  <c r="D9" i="13"/>
  <c r="D10" i="13"/>
  <c r="D11" i="13"/>
  <c r="D12" i="13"/>
  <c r="D13" i="13"/>
  <c r="D14" i="13"/>
  <c r="D15" i="13"/>
  <c r="D16" i="13"/>
  <c r="D17" i="13"/>
  <c r="D18" i="13"/>
  <c r="D19" i="13"/>
  <c r="D20" i="13"/>
  <c r="D21" i="13"/>
  <c r="D22" i="13"/>
  <c r="D8" i="13"/>
  <c r="D71" i="13"/>
  <c r="D69" i="13"/>
  <c r="D70" i="13"/>
  <c r="D68" i="13"/>
  <c r="D63" i="13"/>
  <c r="D64" i="13"/>
  <c r="D65" i="13"/>
  <c r="D66" i="13"/>
  <c r="D67" i="13"/>
  <c r="D59" i="13"/>
  <c r="D60" i="13"/>
  <c r="D61" i="13"/>
  <c r="D62" i="13"/>
  <c r="D58" i="13"/>
  <c r="D51" i="13"/>
  <c r="D50" i="13"/>
  <c r="D49" i="13"/>
  <c r="D48" i="13"/>
  <c r="D47" i="13"/>
  <c r="D46" i="13"/>
  <c r="D45" i="13"/>
  <c r="D44" i="13"/>
  <c r="D37" i="13"/>
  <c r="D36" i="13"/>
  <c r="D35" i="13"/>
  <c r="D34" i="13"/>
  <c r="D33" i="13"/>
  <c r="D32" i="13"/>
  <c r="D31" i="13"/>
  <c r="D30" i="13"/>
  <c r="D29" i="13"/>
  <c r="D28" i="13"/>
  <c r="D7" i="13"/>
  <c r="F3" i="7"/>
  <c r="G3" i="7"/>
  <c r="H3" i="7"/>
  <c r="E3" i="7"/>
  <c r="D511" i="13" l="1"/>
  <c r="D512" i="13"/>
  <c r="E512" i="13" s="1"/>
  <c r="I532" i="13"/>
  <c r="J544" i="13"/>
  <c r="I533" i="13"/>
  <c r="J533" i="13" s="1"/>
  <c r="J534" i="13" s="1"/>
  <c r="C548" i="13"/>
  <c r="E483" i="13"/>
  <c r="D522" i="13"/>
  <c r="D532" i="13"/>
  <c r="D534" i="13"/>
  <c r="D550" i="13" s="1"/>
  <c r="D544" i="13"/>
  <c r="C551" i="13" s="1"/>
  <c r="I510" i="13"/>
  <c r="B548" i="13" s="1"/>
  <c r="I512" i="13"/>
  <c r="D548" i="13" s="1"/>
  <c r="I522" i="13"/>
  <c r="E484" i="13"/>
  <c r="D521" i="13"/>
  <c r="D523" i="13"/>
  <c r="D533" i="13"/>
  <c r="D543" i="13"/>
  <c r="D545" i="13"/>
  <c r="I511" i="13"/>
  <c r="I521" i="13"/>
  <c r="I523" i="13"/>
  <c r="J545" i="13"/>
  <c r="E511" i="13"/>
  <c r="B498" i="13"/>
  <c r="E494" i="13"/>
  <c r="E495" i="13" s="1"/>
  <c r="E472" i="13"/>
  <c r="E473" i="13" s="1"/>
  <c r="G28" i="13" a="1"/>
  <c r="G28" i="13" s="1"/>
  <c r="F6" i="13" a="1"/>
  <c r="F6" i="13" s="1"/>
  <c r="I24" i="6"/>
  <c r="I25" i="6"/>
  <c r="I28" i="6"/>
  <c r="I21" i="6"/>
  <c r="I29" i="6"/>
  <c r="I33" i="6"/>
  <c r="I32" i="6"/>
  <c r="I36" i="6"/>
  <c r="C550" i="13" l="1"/>
  <c r="J511" i="13"/>
  <c r="J512" i="13" s="1"/>
  <c r="E522" i="13"/>
  <c r="E523" i="13" s="1"/>
  <c r="B549" i="13"/>
  <c r="D551" i="13"/>
  <c r="E544" i="13"/>
  <c r="E545" i="13" s="1"/>
  <c r="B551" i="13"/>
  <c r="E533" i="13"/>
  <c r="E534" i="13" s="1"/>
  <c r="B550" i="13"/>
  <c r="C549" i="13"/>
  <c r="J522" i="13"/>
  <c r="J523" i="13" s="1"/>
  <c r="D549" i="13"/>
  <c r="D32" i="6"/>
  <c r="D33" i="6"/>
  <c r="D34" i="6"/>
  <c r="D35" i="6"/>
  <c r="D36" i="6"/>
  <c r="D13" i="6"/>
  <c r="D14" i="6"/>
  <c r="D15" i="6"/>
  <c r="D16" i="6"/>
  <c r="D17" i="6"/>
  <c r="D31" i="6"/>
  <c r="D30" i="6"/>
  <c r="D29" i="6"/>
  <c r="D28" i="6"/>
  <c r="D27" i="6"/>
  <c r="D26" i="6"/>
  <c r="D25" i="6"/>
  <c r="D24" i="6"/>
  <c r="D22" i="6"/>
  <c r="D21" i="6"/>
  <c r="D11" i="6"/>
  <c r="D12" i="6"/>
  <c r="D10" i="6"/>
  <c r="D9" i="6"/>
  <c r="D8" i="6"/>
  <c r="D7" i="6"/>
  <c r="D6" i="6"/>
  <c r="D5" i="6"/>
  <c r="D4" i="6"/>
  <c r="D3" i="6"/>
  <c r="D2" i="6"/>
  <c r="D11" i="5"/>
  <c r="D12" i="5"/>
  <c r="D13" i="5"/>
  <c r="D14" i="5"/>
  <c r="D15" i="5"/>
  <c r="D16" i="5"/>
  <c r="D17" i="5"/>
  <c r="D18" i="5"/>
  <c r="D7" i="5"/>
  <c r="D8" i="5"/>
  <c r="D9" i="5"/>
  <c r="D10" i="5"/>
  <c r="D6" i="5"/>
  <c r="D4" i="5"/>
  <c r="D5" i="5"/>
  <c r="D3" i="5"/>
  <c r="C5" i="4"/>
  <c r="B2" i="4"/>
  <c r="C2" i="4" s="1"/>
  <c r="D2" i="4" s="1"/>
  <c r="F9" i="3"/>
  <c r="G9" i="3"/>
  <c r="F10" i="3"/>
  <c r="G10" i="3"/>
  <c r="F11" i="3"/>
  <c r="G11" i="3"/>
  <c r="F12" i="3"/>
  <c r="G12" i="3"/>
  <c r="C10" i="4"/>
  <c r="D10" i="4"/>
  <c r="C13" i="4"/>
  <c r="D47" i="3"/>
  <c r="D46" i="3"/>
  <c r="D45" i="3"/>
  <c r="D44" i="3"/>
  <c r="D43" i="3"/>
  <c r="D42" i="3"/>
  <c r="D41" i="3"/>
  <c r="D40" i="3"/>
  <c r="D39" i="3"/>
  <c r="D38" i="3"/>
  <c r="G4" i="3"/>
  <c r="G5" i="3"/>
  <c r="G6" i="3"/>
  <c r="G7" i="3"/>
  <c r="G8" i="3"/>
  <c r="G3" i="3"/>
  <c r="F4" i="3"/>
  <c r="F5" i="3"/>
  <c r="F6" i="3"/>
  <c r="F7" i="3"/>
  <c r="F8" i="3"/>
  <c r="F3" i="3"/>
  <c r="D36" i="1"/>
  <c r="D35" i="1"/>
  <c r="D34" i="1"/>
  <c r="D33" i="1"/>
  <c r="D32" i="1"/>
  <c r="D31" i="1"/>
  <c r="D30" i="1"/>
  <c r="D29" i="1"/>
  <c r="D17" i="1"/>
  <c r="D18" i="1"/>
  <c r="D19" i="1"/>
  <c r="D20" i="1"/>
  <c r="D21" i="1"/>
  <c r="D22" i="1"/>
  <c r="D23" i="1"/>
  <c r="D16" i="1"/>
  <c r="D10" i="1"/>
  <c r="D9" i="1"/>
  <c r="D8" i="1"/>
  <c r="D6" i="1"/>
  <c r="D5" i="1"/>
  <c r="D4" i="1"/>
  <c r="D7" i="1"/>
  <c r="D3" i="1"/>
  <c r="B5" i="4" l="1"/>
  <c r="D5" i="4" s="1"/>
  <c r="D7" i="4" s="1"/>
  <c r="E7" i="4" s="1"/>
  <c r="F7" i="4" s="1"/>
  <c r="B13" i="4"/>
  <c r="D13" i="4" s="1"/>
  <c r="D15" i="4" s="1"/>
  <c r="E15" i="4" s="1"/>
  <c r="F1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<sst xmlns="http://schemas.openxmlformats.org/spreadsheetml/2006/main" count="681" uniqueCount="152">
  <si>
    <t>Turbidity</t>
  </si>
  <si>
    <t>Voltage 1</t>
  </si>
  <si>
    <t>Voltage 2</t>
  </si>
  <si>
    <t>Voltage max</t>
  </si>
  <si>
    <t>25mA current average</t>
  </si>
  <si>
    <t>50mA constant current</t>
  </si>
  <si>
    <t>25mA constant current</t>
  </si>
  <si>
    <t>0 deg</t>
  </si>
  <si>
    <t>90 deg</t>
  </si>
  <si>
    <t xml:space="preserve"> </t>
  </si>
  <si>
    <t>68.5mA</t>
  </si>
  <si>
    <t>Transmission</t>
  </si>
  <si>
    <t>~300mA</t>
  </si>
  <si>
    <t>NTU</t>
  </si>
  <si>
    <t>Air</t>
  </si>
  <si>
    <t>Transmission DC</t>
  </si>
  <si>
    <t>90 deg DC</t>
  </si>
  <si>
    <t>True transmission</t>
  </si>
  <si>
    <t>True 90 deg</t>
  </si>
  <si>
    <t>Outdoors</t>
  </si>
  <si>
    <t>Burst current mA</t>
  </si>
  <si>
    <t>Burst time ms</t>
  </si>
  <si>
    <t>Burst time (s)</t>
  </si>
  <si>
    <t>Milliamp seconds</t>
  </si>
  <si>
    <t>Sleep time (S)</t>
  </si>
  <si>
    <t>Sleep current (ma)</t>
  </si>
  <si>
    <t>mAs over 10 seconds</t>
  </si>
  <si>
    <t>mAh</t>
  </si>
  <si>
    <t>Year</t>
  </si>
  <si>
    <t>On (V)</t>
  </si>
  <si>
    <t>Off (V)</t>
  </si>
  <si>
    <t>On-Off (V)</t>
  </si>
  <si>
    <t>100 samples average</t>
  </si>
  <si>
    <t>two LEDS</t>
  </si>
  <si>
    <t>Indoor</t>
  </si>
  <si>
    <t>3.1k resistor feedback resistor</t>
  </si>
  <si>
    <t>s</t>
  </si>
  <si>
    <t>One resistor on the left and one on the right</t>
  </si>
  <si>
    <t>Two leds stacked on top</t>
  </si>
  <si>
    <t>Inside</t>
  </si>
  <si>
    <t>Outside</t>
  </si>
  <si>
    <t>Inside with glued in parts</t>
  </si>
  <si>
    <t>12 Bit</t>
  </si>
  <si>
    <t>Sample_len=2</t>
  </si>
  <si>
    <t>Sample_len=10</t>
  </si>
  <si>
    <t>Sample_len=100</t>
  </si>
  <si>
    <t>Delay time = 20000</t>
  </si>
  <si>
    <t>High delay</t>
  </si>
  <si>
    <t>Low delay</t>
  </si>
  <si>
    <t>Sample len</t>
  </si>
  <si>
    <t>SD</t>
  </si>
  <si>
    <t>1000 trials</t>
  </si>
  <si>
    <t>12 bits</t>
  </si>
  <si>
    <t>14 bits</t>
  </si>
  <si>
    <t>16 bits</t>
  </si>
  <si>
    <t>Samples</t>
  </si>
  <si>
    <t>Glued in the LEDS</t>
  </si>
  <si>
    <t>Bits</t>
  </si>
  <si>
    <t>Gain</t>
  </si>
  <si>
    <t>Low gain</t>
  </si>
  <si>
    <t>Repeatability test</t>
  </si>
  <si>
    <t>Smothered with jacket</t>
  </si>
  <si>
    <t>Storage room</t>
  </si>
  <si>
    <t>Factory calibration</t>
  </si>
  <si>
    <t>16:53:35.166 -&gt; 3855.96,1256.71,2599.25,61.31</t>
  </si>
  <si>
    <t>16:53:53.561 -&gt; 2729.89,495.82,2234.07,62.14</t>
  </si>
  <si>
    <t>Foil</t>
  </si>
  <si>
    <t>Reconnected diode</t>
  </si>
  <si>
    <t>Calibration curve</t>
  </si>
  <si>
    <t>HIGH GAIN</t>
  </si>
  <si>
    <t>LOW GAIN</t>
  </si>
  <si>
    <t>9V battery</t>
  </si>
  <si>
    <t>90 degree</t>
  </si>
  <si>
    <t>High gain</t>
  </si>
  <si>
    <t>90 degree Inside</t>
  </si>
  <si>
    <t>130 degrees</t>
  </si>
  <si>
    <t>Fixed timing issue</t>
  </si>
  <si>
    <t>Outside+Extra light source</t>
  </si>
  <si>
    <t>LED ON</t>
  </si>
  <si>
    <t>LED OFF</t>
  </si>
  <si>
    <t>LEDON -LEDOFF</t>
  </si>
  <si>
    <t>Standard deviation</t>
  </si>
  <si>
    <t>54.6 NTU</t>
  </si>
  <si>
    <t>Diagonal</t>
  </si>
  <si>
    <t>On</t>
  </si>
  <si>
    <t>Off</t>
  </si>
  <si>
    <t>Diff</t>
  </si>
  <si>
    <t>Orientation of sunlight LED</t>
  </si>
  <si>
    <t>Measurement LEDs</t>
  </si>
  <si>
    <t>None</t>
  </si>
  <si>
    <t>Into white label (diffused)</t>
  </si>
  <si>
    <t>Delta</t>
  </si>
  <si>
    <t>External light souce</t>
  </si>
  <si>
    <t>Synthetic sunlight using LED</t>
  </si>
  <si>
    <t>Direct sunlight</t>
  </si>
  <si>
    <t>Baseline</t>
  </si>
  <si>
    <t>Through photodiode</t>
  </si>
  <si>
    <t>Through LED</t>
  </si>
  <si>
    <t>Reduce current</t>
  </si>
  <si>
    <t>Higher signal voltage</t>
  </si>
  <si>
    <t>Increased off delay from 2 to 2000us</t>
  </si>
  <si>
    <t>With 54.6 NTU outside</t>
  </si>
  <si>
    <t>Max current and reduced delay</t>
  </si>
  <si>
    <t>With 54.6 NTU storage room</t>
  </si>
  <si>
    <t>digitalWriteFast(OP_AMP_LED_PWR, LOW);</t>
  </si>
  <si>
    <t>      delayMicroseconds(50);</t>
  </si>
  <si>
    <t>      digitalWriteFast(OP_AMP_LED_PWR, HIGH);</t>
  </si>
  <si>
    <t>Photodiode is in darkness</t>
  </si>
  <si>
    <t>D2 connected only</t>
  </si>
  <si>
    <t>D3 connected only</t>
  </si>
  <si>
    <t>Both connected</t>
  </si>
  <si>
    <t>No measurement IR LED connected</t>
  </si>
  <si>
    <t>Add a constant light</t>
  </si>
  <si>
    <t>Both off</t>
  </si>
  <si>
    <t>Sunlight on</t>
  </si>
  <si>
    <t>Measurement on</t>
  </si>
  <si>
    <t>Both on</t>
  </si>
  <si>
    <t>Power supply directly raw 100ma each</t>
  </si>
  <si>
    <t>Power supply directly 100ma each</t>
  </si>
  <si>
    <t>Power supply directly raw 50mA each</t>
  </si>
  <si>
    <t>Power supply directly 50ma each</t>
  </si>
  <si>
    <t>Power supply directly raw 20mA each</t>
  </si>
  <si>
    <t>Power supply directly 20ma each</t>
  </si>
  <si>
    <t>Power supply directly raw 200mA each</t>
  </si>
  <si>
    <t>Power supply directly 200ma each</t>
  </si>
  <si>
    <t>Sunlight</t>
  </si>
  <si>
    <t>Current</t>
  </si>
  <si>
    <t>Signal</t>
  </si>
  <si>
    <t>Lowered</t>
  </si>
  <si>
    <t>Default</t>
  </si>
  <si>
    <t>200mA</t>
  </si>
  <si>
    <t>Alteration</t>
  </si>
  <si>
    <t>Removed all modifications with 54.6 NTU</t>
  </si>
  <si>
    <t xml:space="preserve"> next to window. Increased delay to 100us.</t>
  </si>
  <si>
    <t>Both</t>
  </si>
  <si>
    <t>Direct</t>
  </si>
  <si>
    <t>Angled</t>
  </si>
  <si>
    <t>Direct on</t>
  </si>
  <si>
    <t>Angled on</t>
  </si>
  <si>
    <t>More direct both at 50mA</t>
  </si>
  <si>
    <t>More direct both at 100mA</t>
  </si>
  <si>
    <t>More direct both at 20mA</t>
  </si>
  <si>
    <t>More direct both at 10mA</t>
  </si>
  <si>
    <t>Repeat</t>
  </si>
  <si>
    <t>Disabled measurement LED</t>
  </si>
  <si>
    <t>Enable measurement LED but turn them away</t>
  </si>
  <si>
    <t>Repeat of above but use same holes</t>
  </si>
  <si>
    <t>Current mA</t>
  </si>
  <si>
    <t>Through PD</t>
  </si>
  <si>
    <t>Rectify On</t>
  </si>
  <si>
    <t>Rectify Off</t>
  </si>
  <si>
    <t>Rectify Diff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</si>
</sst>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4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'exp1'!$D$2</c:f>
              <c:strCache>
                <c:ptCount val="1"/>
                <c:pt idx="0">
                  <c:v>Voltage max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'exp1'!$A$3:$A$12</c:f>
              <c:numCache>
                <c:formatCode>General</c:formatCode>
                <c:ptCount val="10"/>
                <c:pt idx="0">
                  <c:v>0</c:v>
                </c:pt>
                <c:pt idx="1">
                  <c:v>10.7</c:v>
                </c:pt>
                <c:pt idx="2">
                  <c:v>21.1</c:v>
                </c:pt>
                <c:pt idx="3">
                  <c:v>30.4</c:v>
                </c:pt>
                <c:pt idx="4">
                  <c:v>35.4</c:v>
                </c:pt>
                <c:pt idx="5">
                  <c:v>79.900000000000006</c:v>
                </c:pt>
                <c:pt idx="6">
                  <c:v>208</c:v>
                </c:pt>
                <c:pt idx="7">
                  <c:v>464</c:v>
                </c:pt>
              </c:numCache>
            </c:numRef>
          </c:xVal>
          <c:yVal>
            <c:numRef>
              <c:f>'exp1'!$D$3:$D$12</c:f>
              <c:numCache>
                <c:formatCode>General</c:formatCode>
                <c:ptCount val="10"/>
                <c:pt idx="0">
                  <c:v>1.385</c:v>
                </c:pt>
                <c:pt idx="1">
                  <c:v>1.365</c:v>
                </c:pt>
                <c:pt idx="2">
                  <c:v>1.38</c:v>
                </c:pt>
                <c:pt idx="3">
                  <c:v>1.28</c:v>
                </c:pt>
                <c:pt idx="4">
                  <c:v>1.05</c:v>
                </c:pt>
                <c:pt idx="5">
                  <c:v>1.1499999999999999</c:v>
                </c:pt>
                <c:pt idx="6">
                  <c:v>0.68100000000000005</c:v>
                </c:pt>
                <c:pt idx="7">
                  <c:v>0.14499999999999999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F58-4F23-9A58-29A32C3826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0955440"/>
        <c:axId val="2080952528"/>
      </c:scatterChart>
      <c:valAx>
        <c:axId val="2080955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0952528"/>
        <c:crosses val="autoZero"/>
        <c:crossBetween val="midCat"/>
      </c:valAx>
      <c:valAx>
        <c:axId val="2080952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09554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Indoor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layout>
                <c:manualLayout>
                  <c:x val="7.5379798821602659E-2"/>
                  <c:y val="0.1962059500103501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Turbo_2.1!$A$2:$A$18</c:f>
              <c:numCache>
                <c:formatCode>General</c:formatCode>
                <c:ptCount val="17"/>
                <c:pt idx="0">
                  <c:v>0</c:v>
                </c:pt>
                <c:pt idx="1">
                  <c:v>24.1</c:v>
                </c:pt>
                <c:pt idx="2">
                  <c:v>54.6</c:v>
                </c:pt>
                <c:pt idx="3">
                  <c:v>86.3</c:v>
                </c:pt>
                <c:pt idx="4">
                  <c:v>133</c:v>
                </c:pt>
                <c:pt idx="5">
                  <c:v>216</c:v>
                </c:pt>
                <c:pt idx="6">
                  <c:v>288</c:v>
                </c:pt>
                <c:pt idx="7">
                  <c:v>390</c:v>
                </c:pt>
                <c:pt idx="8">
                  <c:v>596</c:v>
                </c:pt>
                <c:pt idx="9">
                  <c:v>839</c:v>
                </c:pt>
                <c:pt idx="10">
                  <c:v>1007</c:v>
                </c:pt>
                <c:pt idx="11">
                  <c:v>1288</c:v>
                </c:pt>
                <c:pt idx="12">
                  <c:v>1827</c:v>
                </c:pt>
                <c:pt idx="13">
                  <c:v>2539</c:v>
                </c:pt>
                <c:pt idx="14">
                  <c:v>3003</c:v>
                </c:pt>
                <c:pt idx="15">
                  <c:v>3394</c:v>
                </c:pt>
              </c:numCache>
            </c:numRef>
          </c:xVal>
          <c:yVal>
            <c:numRef>
              <c:f>Turbo_2.1!$D$2:$D$18</c:f>
              <c:numCache>
                <c:formatCode>General</c:formatCode>
                <c:ptCount val="17"/>
                <c:pt idx="0">
                  <c:v>1556.2400000000002</c:v>
                </c:pt>
                <c:pt idx="1">
                  <c:v>1589.8700000000001</c:v>
                </c:pt>
                <c:pt idx="2">
                  <c:v>1611.82</c:v>
                </c:pt>
                <c:pt idx="3">
                  <c:v>1620.5000000000002</c:v>
                </c:pt>
                <c:pt idx="4">
                  <c:v>1661.08</c:v>
                </c:pt>
                <c:pt idx="5">
                  <c:v>1698.5800000000002</c:v>
                </c:pt>
                <c:pt idx="6">
                  <c:v>1774.8399999999997</c:v>
                </c:pt>
                <c:pt idx="7">
                  <c:v>1882.77</c:v>
                </c:pt>
                <c:pt idx="8">
                  <c:v>2016.05</c:v>
                </c:pt>
                <c:pt idx="9">
                  <c:v>2141.3999999999996</c:v>
                </c:pt>
                <c:pt idx="10">
                  <c:v>2223.4899999999998</c:v>
                </c:pt>
                <c:pt idx="11">
                  <c:v>2334.21</c:v>
                </c:pt>
                <c:pt idx="12">
                  <c:v>2748.91</c:v>
                </c:pt>
                <c:pt idx="13">
                  <c:v>2965.68</c:v>
                </c:pt>
                <c:pt idx="14">
                  <c:v>3121.06</c:v>
                </c:pt>
                <c:pt idx="15">
                  <c:v>3256.0600000000004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73B-48B9-BA3A-51F3FFADF6FF}"/>
            </c:ext>
          </c:extLst>
        </c:ser>
        <c:ser>
          <c:idx val="1"/>
          <c:order val="1"/>
          <c:tx>
            <c:v>Sunlight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Turbo_2.1!$A$21:$A$36</c:f>
              <c:numCache>
                <c:formatCode>General</c:formatCode>
                <c:ptCount val="16"/>
                <c:pt idx="0">
                  <c:v>0</c:v>
                </c:pt>
                <c:pt idx="1">
                  <c:v>24.1</c:v>
                </c:pt>
                <c:pt idx="2">
                  <c:v>54.6</c:v>
                </c:pt>
                <c:pt idx="3">
                  <c:v>86.3</c:v>
                </c:pt>
                <c:pt idx="4">
                  <c:v>133</c:v>
                </c:pt>
                <c:pt idx="5">
                  <c:v>216</c:v>
                </c:pt>
                <c:pt idx="6">
                  <c:v>288</c:v>
                </c:pt>
                <c:pt idx="7">
                  <c:v>390</c:v>
                </c:pt>
                <c:pt idx="8">
                  <c:v>596</c:v>
                </c:pt>
                <c:pt idx="9">
                  <c:v>839</c:v>
                </c:pt>
                <c:pt idx="10">
                  <c:v>1007</c:v>
                </c:pt>
                <c:pt idx="11">
                  <c:v>1288</c:v>
                </c:pt>
                <c:pt idx="12">
                  <c:v>1827</c:v>
                </c:pt>
                <c:pt idx="13">
                  <c:v>2539</c:v>
                </c:pt>
                <c:pt idx="14">
                  <c:v>3003</c:v>
                </c:pt>
                <c:pt idx="15">
                  <c:v>3394</c:v>
                </c:pt>
              </c:numCache>
            </c:numRef>
          </c:xVal>
          <c:yVal>
            <c:numRef>
              <c:f>Turbo_2.1!$D$21:$D$36</c:f>
              <c:numCache>
                <c:formatCode>General</c:formatCode>
                <c:ptCount val="16"/>
                <c:pt idx="0">
                  <c:v>1632.1899999999998</c:v>
                </c:pt>
                <c:pt idx="1">
                  <c:v>1679.85</c:v>
                </c:pt>
                <c:pt idx="2">
                  <c:v>1699.81</c:v>
                </c:pt>
                <c:pt idx="3">
                  <c:v>1779.0200000000002</c:v>
                </c:pt>
                <c:pt idx="4">
                  <c:v>1769.8199999999997</c:v>
                </c:pt>
                <c:pt idx="5">
                  <c:v>1862.0300000000002</c:v>
                </c:pt>
                <c:pt idx="6">
                  <c:v>1890.4699999999998</c:v>
                </c:pt>
                <c:pt idx="7">
                  <c:v>1991.85</c:v>
                </c:pt>
                <c:pt idx="8">
                  <c:v>2120.1</c:v>
                </c:pt>
                <c:pt idx="9">
                  <c:v>2267.62</c:v>
                </c:pt>
                <c:pt idx="10">
                  <c:v>2327.41</c:v>
                </c:pt>
                <c:pt idx="11">
                  <c:v>2421.21</c:v>
                </c:pt>
                <c:pt idx="12">
                  <c:v>2747.37</c:v>
                </c:pt>
                <c:pt idx="13">
                  <c:v>3028.63</c:v>
                </c:pt>
                <c:pt idx="14">
                  <c:v>3263.51</c:v>
                </c:pt>
                <c:pt idx="15">
                  <c:v>3282.44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73B-48B9-BA3A-51F3FFADF6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1038096"/>
        <c:axId val="1645152"/>
      </c:scatterChart>
      <c:valAx>
        <c:axId val="2071038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5152"/>
        <c:crosses val="autoZero"/>
        <c:crossBetween val="midCat"/>
      </c:valAx>
      <c:valAx>
        <c:axId val="164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10380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High</a:t>
            </a:r>
            <a:r>
              <a:rPr lang="en-AU" baseline="0"/>
              <a:t> gain 14 bits</a:t>
            </a:r>
            <a:endParaRPr lang="en-A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Inside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layout>
                <c:manualLayout>
                  <c:x val="-1.7281899345087927E-2"/>
                  <c:y val="-0.1139563369376489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Turbo_3!$A$165:$A$180</c:f>
              <c:numCache>
                <c:formatCode>General</c:formatCode>
                <c:ptCount val="16"/>
                <c:pt idx="0">
                  <c:v>0</c:v>
                </c:pt>
                <c:pt idx="1">
                  <c:v>24.1</c:v>
                </c:pt>
                <c:pt idx="2">
                  <c:v>54.6</c:v>
                </c:pt>
                <c:pt idx="3">
                  <c:v>86.3</c:v>
                </c:pt>
                <c:pt idx="4">
                  <c:v>133</c:v>
                </c:pt>
                <c:pt idx="5">
                  <c:v>216</c:v>
                </c:pt>
                <c:pt idx="6">
                  <c:v>288</c:v>
                </c:pt>
                <c:pt idx="7">
                  <c:v>390</c:v>
                </c:pt>
                <c:pt idx="8">
                  <c:v>596</c:v>
                </c:pt>
                <c:pt idx="9">
                  <c:v>839</c:v>
                </c:pt>
                <c:pt idx="10">
                  <c:v>1007</c:v>
                </c:pt>
                <c:pt idx="11">
                  <c:v>1288</c:v>
                </c:pt>
                <c:pt idx="12">
                  <c:v>1827</c:v>
                </c:pt>
                <c:pt idx="13">
                  <c:v>2539</c:v>
                </c:pt>
                <c:pt idx="14">
                  <c:v>3003</c:v>
                </c:pt>
                <c:pt idx="15">
                  <c:v>3394</c:v>
                </c:pt>
              </c:numCache>
            </c:numRef>
          </c:xVal>
          <c:yVal>
            <c:numRef>
              <c:f>Turbo_3!$D$165:$D$180</c:f>
              <c:numCache>
                <c:formatCode>General</c:formatCode>
                <c:ptCount val="16"/>
                <c:pt idx="0">
                  <c:v>5979.65</c:v>
                </c:pt>
                <c:pt idx="1">
                  <c:v>6053.23</c:v>
                </c:pt>
                <c:pt idx="2">
                  <c:v>6349.39</c:v>
                </c:pt>
                <c:pt idx="3">
                  <c:v>6440.38</c:v>
                </c:pt>
                <c:pt idx="4">
                  <c:v>6647.9</c:v>
                </c:pt>
                <c:pt idx="5">
                  <c:v>6885.94</c:v>
                </c:pt>
                <c:pt idx="6">
                  <c:v>7205.48</c:v>
                </c:pt>
                <c:pt idx="7">
                  <c:v>7389.11</c:v>
                </c:pt>
                <c:pt idx="8">
                  <c:v>7907.2</c:v>
                </c:pt>
                <c:pt idx="9">
                  <c:v>8634.33</c:v>
                </c:pt>
                <c:pt idx="10">
                  <c:v>8867.68</c:v>
                </c:pt>
                <c:pt idx="11">
                  <c:v>9194.99</c:v>
                </c:pt>
                <c:pt idx="12">
                  <c:v>10490.06</c:v>
                </c:pt>
                <c:pt idx="13">
                  <c:v>11584.43</c:v>
                </c:pt>
                <c:pt idx="14">
                  <c:v>12449.24</c:v>
                </c:pt>
                <c:pt idx="15">
                  <c:v>12452.79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F97-42B8-9B90-08BF31DA2C74}"/>
            </c:ext>
          </c:extLst>
        </c:ser>
        <c:ser>
          <c:idx val="1"/>
          <c:order val="1"/>
          <c:tx>
            <c:v>Outside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layout>
                <c:manualLayout>
                  <c:x val="7.9267013510111603E-2"/>
                  <c:y val="0.1494740154889608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Turbo_3!$A$181:$A$196</c:f>
              <c:numCache>
                <c:formatCode>General</c:formatCode>
                <c:ptCount val="16"/>
                <c:pt idx="0">
                  <c:v>0</c:v>
                </c:pt>
                <c:pt idx="1">
                  <c:v>24.1</c:v>
                </c:pt>
                <c:pt idx="2">
                  <c:v>54.6</c:v>
                </c:pt>
                <c:pt idx="3">
                  <c:v>86.3</c:v>
                </c:pt>
                <c:pt idx="4">
                  <c:v>133</c:v>
                </c:pt>
                <c:pt idx="5">
                  <c:v>216</c:v>
                </c:pt>
                <c:pt idx="6">
                  <c:v>288</c:v>
                </c:pt>
                <c:pt idx="7">
                  <c:v>390</c:v>
                </c:pt>
                <c:pt idx="8">
                  <c:v>596</c:v>
                </c:pt>
                <c:pt idx="9">
                  <c:v>839</c:v>
                </c:pt>
                <c:pt idx="10">
                  <c:v>1007</c:v>
                </c:pt>
                <c:pt idx="11">
                  <c:v>1288</c:v>
                </c:pt>
                <c:pt idx="12">
                  <c:v>1827</c:v>
                </c:pt>
                <c:pt idx="13">
                  <c:v>2539</c:v>
                </c:pt>
                <c:pt idx="14">
                  <c:v>3003</c:v>
                </c:pt>
                <c:pt idx="15">
                  <c:v>3394</c:v>
                </c:pt>
              </c:numCache>
            </c:numRef>
          </c:xVal>
          <c:yVal>
            <c:numRef>
              <c:f>Turbo_3!$D$181:$D$196</c:f>
              <c:numCache>
                <c:formatCode>General</c:formatCode>
                <c:ptCount val="16"/>
                <c:pt idx="0">
                  <c:v>6006.71</c:v>
                </c:pt>
                <c:pt idx="1">
                  <c:v>6300.49</c:v>
                </c:pt>
                <c:pt idx="2">
                  <c:v>6190.4</c:v>
                </c:pt>
                <c:pt idx="3">
                  <c:v>6342.18</c:v>
                </c:pt>
                <c:pt idx="4">
                  <c:v>6480.24</c:v>
                </c:pt>
                <c:pt idx="5">
                  <c:v>6836.66</c:v>
                </c:pt>
                <c:pt idx="6">
                  <c:v>6976.99</c:v>
                </c:pt>
                <c:pt idx="7">
                  <c:v>7412.25</c:v>
                </c:pt>
                <c:pt idx="8">
                  <c:v>7815.75</c:v>
                </c:pt>
                <c:pt idx="9">
                  <c:v>8474.67</c:v>
                </c:pt>
                <c:pt idx="10">
                  <c:v>8668.18</c:v>
                </c:pt>
                <c:pt idx="11">
                  <c:v>9240.7800000000007</c:v>
                </c:pt>
                <c:pt idx="12">
                  <c:v>10772.62</c:v>
                </c:pt>
                <c:pt idx="13">
                  <c:v>11426.65</c:v>
                </c:pt>
                <c:pt idx="14">
                  <c:v>11820.22</c:v>
                </c:pt>
                <c:pt idx="15">
                  <c:v>11846.99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F97-42B8-9B90-08BF31DA2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112847"/>
        <c:axId val="378825551"/>
      </c:scatterChart>
      <c:valAx>
        <c:axId val="1113112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8825551"/>
        <c:crosses val="autoZero"/>
        <c:crossBetween val="midCat"/>
      </c:valAx>
      <c:valAx>
        <c:axId val="378825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31128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Low</a:t>
            </a:r>
            <a:r>
              <a:rPr lang="en-AU" baseline="0"/>
              <a:t> gain 14 bits</a:t>
            </a:r>
            <a:endParaRPr lang="en-A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Inside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layout>
                <c:manualLayout>
                  <c:x val="-2.1451026029321629E-4"/>
                  <c:y val="0.1400493803016598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Turbo_3!$A$199:$A$214</c:f>
              <c:numCache>
                <c:formatCode>General</c:formatCode>
                <c:ptCount val="16"/>
                <c:pt idx="0">
                  <c:v>0</c:v>
                </c:pt>
                <c:pt idx="1">
                  <c:v>24.1</c:v>
                </c:pt>
                <c:pt idx="2">
                  <c:v>54.6</c:v>
                </c:pt>
                <c:pt idx="3">
                  <c:v>86.3</c:v>
                </c:pt>
                <c:pt idx="4">
                  <c:v>133</c:v>
                </c:pt>
                <c:pt idx="5">
                  <c:v>216</c:v>
                </c:pt>
                <c:pt idx="6">
                  <c:v>288</c:v>
                </c:pt>
                <c:pt idx="7">
                  <c:v>390</c:v>
                </c:pt>
                <c:pt idx="8">
                  <c:v>596</c:v>
                </c:pt>
                <c:pt idx="9">
                  <c:v>839</c:v>
                </c:pt>
                <c:pt idx="10">
                  <c:v>1007</c:v>
                </c:pt>
                <c:pt idx="11">
                  <c:v>1288</c:v>
                </c:pt>
                <c:pt idx="12">
                  <c:v>1827</c:v>
                </c:pt>
                <c:pt idx="13">
                  <c:v>2539</c:v>
                </c:pt>
                <c:pt idx="14">
                  <c:v>3003</c:v>
                </c:pt>
                <c:pt idx="15">
                  <c:v>3394</c:v>
                </c:pt>
              </c:numCache>
            </c:numRef>
          </c:xVal>
          <c:yVal>
            <c:numRef>
              <c:f>Turbo_3!$D$199:$D$214</c:f>
              <c:numCache>
                <c:formatCode>General</c:formatCode>
                <c:ptCount val="16"/>
                <c:pt idx="0">
                  <c:v>1626.3</c:v>
                </c:pt>
                <c:pt idx="1">
                  <c:v>1683.63</c:v>
                </c:pt>
                <c:pt idx="2">
                  <c:v>1676.44</c:v>
                </c:pt>
                <c:pt idx="3">
                  <c:v>1717.96</c:v>
                </c:pt>
                <c:pt idx="4">
                  <c:v>1781.16</c:v>
                </c:pt>
                <c:pt idx="5">
                  <c:v>1846.46</c:v>
                </c:pt>
                <c:pt idx="6">
                  <c:v>1902.84</c:v>
                </c:pt>
                <c:pt idx="7">
                  <c:v>1963.56</c:v>
                </c:pt>
                <c:pt idx="8">
                  <c:v>2077.85</c:v>
                </c:pt>
                <c:pt idx="9">
                  <c:v>2242.13</c:v>
                </c:pt>
                <c:pt idx="10">
                  <c:v>2316.4899999999998</c:v>
                </c:pt>
                <c:pt idx="11">
                  <c:v>2418.2600000000002</c:v>
                </c:pt>
                <c:pt idx="12">
                  <c:v>2842.87</c:v>
                </c:pt>
                <c:pt idx="13">
                  <c:v>3046.04</c:v>
                </c:pt>
                <c:pt idx="14">
                  <c:v>3110.05</c:v>
                </c:pt>
                <c:pt idx="15">
                  <c:v>3324.48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EA8-4009-81BB-FF1EAD373DC0}"/>
            </c:ext>
          </c:extLst>
        </c:ser>
        <c:ser>
          <c:idx val="1"/>
          <c:order val="1"/>
          <c:tx>
            <c:v>Outside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layout>
                <c:manualLayout>
                  <c:x val="-8.9037102232008614E-2"/>
                  <c:y val="-5.29604765483893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Turbo_3!$A$215:$A$230</c:f>
              <c:numCache>
                <c:formatCode>General</c:formatCode>
                <c:ptCount val="16"/>
                <c:pt idx="0">
                  <c:v>0</c:v>
                </c:pt>
                <c:pt idx="1">
                  <c:v>24.1</c:v>
                </c:pt>
                <c:pt idx="2">
                  <c:v>54.6</c:v>
                </c:pt>
                <c:pt idx="3">
                  <c:v>86.3</c:v>
                </c:pt>
                <c:pt idx="4">
                  <c:v>133</c:v>
                </c:pt>
                <c:pt idx="5">
                  <c:v>216</c:v>
                </c:pt>
                <c:pt idx="6">
                  <c:v>288</c:v>
                </c:pt>
                <c:pt idx="7">
                  <c:v>390</c:v>
                </c:pt>
                <c:pt idx="8">
                  <c:v>596</c:v>
                </c:pt>
                <c:pt idx="9">
                  <c:v>839</c:v>
                </c:pt>
                <c:pt idx="10">
                  <c:v>1007</c:v>
                </c:pt>
                <c:pt idx="11">
                  <c:v>1288</c:v>
                </c:pt>
                <c:pt idx="12">
                  <c:v>1827</c:v>
                </c:pt>
                <c:pt idx="13">
                  <c:v>2539</c:v>
                </c:pt>
                <c:pt idx="14">
                  <c:v>3003</c:v>
                </c:pt>
                <c:pt idx="15">
                  <c:v>3394</c:v>
                </c:pt>
              </c:numCache>
            </c:numRef>
          </c:xVal>
          <c:yVal>
            <c:numRef>
              <c:f>Turbo_3!$D$215:$D$230</c:f>
              <c:numCache>
                <c:formatCode>General</c:formatCode>
                <c:ptCount val="16"/>
                <c:pt idx="0">
                  <c:v>1643.02</c:v>
                </c:pt>
                <c:pt idx="1">
                  <c:v>1689.08</c:v>
                </c:pt>
                <c:pt idx="2">
                  <c:v>1678.18</c:v>
                </c:pt>
                <c:pt idx="3">
                  <c:v>1752.69</c:v>
                </c:pt>
                <c:pt idx="4">
                  <c:v>1796.85</c:v>
                </c:pt>
                <c:pt idx="5">
                  <c:v>1884.28</c:v>
                </c:pt>
                <c:pt idx="6">
                  <c:v>1951.16</c:v>
                </c:pt>
                <c:pt idx="7">
                  <c:v>2012.59</c:v>
                </c:pt>
                <c:pt idx="8">
                  <c:v>2101.0300000000002</c:v>
                </c:pt>
                <c:pt idx="9">
                  <c:v>2293.73</c:v>
                </c:pt>
                <c:pt idx="10">
                  <c:v>2310.35</c:v>
                </c:pt>
                <c:pt idx="11">
                  <c:v>2442.0300000000002</c:v>
                </c:pt>
                <c:pt idx="12">
                  <c:v>2730.98</c:v>
                </c:pt>
                <c:pt idx="13">
                  <c:v>2879.21</c:v>
                </c:pt>
                <c:pt idx="14">
                  <c:v>3226.19</c:v>
                </c:pt>
                <c:pt idx="15">
                  <c:v>3319.03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EA8-4009-81BB-FF1EAD373D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3424671"/>
        <c:axId val="1687919551"/>
      </c:scatterChart>
      <c:valAx>
        <c:axId val="6134246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87919551"/>
        <c:crosses val="autoZero"/>
        <c:crossBetween val="midCat"/>
      </c:valAx>
      <c:valAx>
        <c:axId val="1687919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342467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14</a:t>
            </a:r>
            <a:r>
              <a:rPr lang="en-AU" baseline="0"/>
              <a:t> bits low gain</a:t>
            </a:r>
            <a:endParaRPr lang="en-A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4084250503070692E-2"/>
          <c:y val="3.3673434215439113E-2"/>
          <c:w val="0.91017933093138914"/>
          <c:h val="0.8953115347059335"/>
        </c:manualLayout>
      </c:layout>
      <c:scatterChart>
        <c:scatterStyle val="lineMarker"/>
        <c:varyColors val="0"/>
        <c:ser>
          <c:idx val="0"/>
          <c:order val="0"/>
          <c:tx>
            <c:strRef>
              <c:f>Turbo_3!$A$242:$C$242</c:f>
              <c:strCache>
                <c:ptCount val="1"/>
                <c:pt idx="0">
                  <c:v>Low gain 90 degree Inside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Turbo_3!$A$243:$A$258</c:f>
              <c:numCache>
                <c:formatCode>General</c:formatCode>
                <c:ptCount val="16"/>
                <c:pt idx="0">
                  <c:v>0</c:v>
                </c:pt>
                <c:pt idx="1">
                  <c:v>24.1</c:v>
                </c:pt>
                <c:pt idx="2">
                  <c:v>54.6</c:v>
                </c:pt>
                <c:pt idx="3">
                  <c:v>86.3</c:v>
                </c:pt>
                <c:pt idx="4">
                  <c:v>133</c:v>
                </c:pt>
                <c:pt idx="5">
                  <c:v>216</c:v>
                </c:pt>
                <c:pt idx="6">
                  <c:v>288</c:v>
                </c:pt>
                <c:pt idx="7">
                  <c:v>390</c:v>
                </c:pt>
                <c:pt idx="8">
                  <c:v>596</c:v>
                </c:pt>
                <c:pt idx="9">
                  <c:v>839</c:v>
                </c:pt>
                <c:pt idx="10">
                  <c:v>1007</c:v>
                </c:pt>
                <c:pt idx="11">
                  <c:v>1288</c:v>
                </c:pt>
                <c:pt idx="12">
                  <c:v>1827</c:v>
                </c:pt>
                <c:pt idx="13">
                  <c:v>2539</c:v>
                </c:pt>
                <c:pt idx="14">
                  <c:v>3003</c:v>
                </c:pt>
                <c:pt idx="15">
                  <c:v>3394</c:v>
                </c:pt>
              </c:numCache>
            </c:numRef>
          </c:xVal>
          <c:yVal>
            <c:numRef>
              <c:f>Turbo_3!$D$243:$D$258</c:f>
              <c:numCache>
                <c:formatCode>General</c:formatCode>
                <c:ptCount val="16"/>
                <c:pt idx="0">
                  <c:v>2108.3200000000002</c:v>
                </c:pt>
                <c:pt idx="1">
                  <c:v>2124.2600000000002</c:v>
                </c:pt>
                <c:pt idx="2">
                  <c:v>2175.71</c:v>
                </c:pt>
                <c:pt idx="3">
                  <c:v>2255.89</c:v>
                </c:pt>
                <c:pt idx="4">
                  <c:v>2301.1799999999998</c:v>
                </c:pt>
                <c:pt idx="5">
                  <c:v>2454.38</c:v>
                </c:pt>
                <c:pt idx="6">
                  <c:v>2463.27</c:v>
                </c:pt>
                <c:pt idx="7">
                  <c:v>2577.71</c:v>
                </c:pt>
                <c:pt idx="8">
                  <c:v>2724.18</c:v>
                </c:pt>
                <c:pt idx="9">
                  <c:v>2926.96</c:v>
                </c:pt>
                <c:pt idx="10">
                  <c:v>3016.89</c:v>
                </c:pt>
                <c:pt idx="11">
                  <c:v>3179.82</c:v>
                </c:pt>
                <c:pt idx="12">
                  <c:v>3623.06</c:v>
                </c:pt>
                <c:pt idx="13">
                  <c:v>4013.57</c:v>
                </c:pt>
                <c:pt idx="14">
                  <c:v>4089.74</c:v>
                </c:pt>
                <c:pt idx="15">
                  <c:v>4328.17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3A6-422F-B13A-AD6BB813FE72}"/>
            </c:ext>
          </c:extLst>
        </c:ser>
        <c:ser>
          <c:idx val="2"/>
          <c:order val="1"/>
          <c:tx>
            <c:strRef>
              <c:f>Turbo_3!$A$314:$C$314</c:f>
              <c:strCache>
                <c:ptCount val="1"/>
                <c:pt idx="0">
                  <c:v>Low gain 90 degree Outside+Extra light source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Turbo_3!$A$315:$A$330</c:f>
              <c:numCache>
                <c:formatCode>General</c:formatCode>
                <c:ptCount val="16"/>
                <c:pt idx="0">
                  <c:v>0</c:v>
                </c:pt>
                <c:pt idx="1">
                  <c:v>24.1</c:v>
                </c:pt>
                <c:pt idx="2">
                  <c:v>54.6</c:v>
                </c:pt>
                <c:pt idx="3">
                  <c:v>86.3</c:v>
                </c:pt>
                <c:pt idx="4">
                  <c:v>133</c:v>
                </c:pt>
                <c:pt idx="5">
                  <c:v>216</c:v>
                </c:pt>
                <c:pt idx="6">
                  <c:v>288</c:v>
                </c:pt>
                <c:pt idx="7">
                  <c:v>390</c:v>
                </c:pt>
                <c:pt idx="8">
                  <c:v>596</c:v>
                </c:pt>
                <c:pt idx="9">
                  <c:v>839</c:v>
                </c:pt>
                <c:pt idx="10">
                  <c:v>1007</c:v>
                </c:pt>
                <c:pt idx="11">
                  <c:v>1288</c:v>
                </c:pt>
                <c:pt idx="12">
                  <c:v>1827</c:v>
                </c:pt>
                <c:pt idx="13">
                  <c:v>2539</c:v>
                </c:pt>
                <c:pt idx="14">
                  <c:v>3003</c:v>
                </c:pt>
                <c:pt idx="15">
                  <c:v>3394</c:v>
                </c:pt>
              </c:numCache>
            </c:numRef>
          </c:xVal>
          <c:yVal>
            <c:numRef>
              <c:f>Turbo_3!$D$315:$D$330</c:f>
              <c:numCache>
                <c:formatCode>General</c:formatCode>
                <c:ptCount val="16"/>
                <c:pt idx="0">
                  <c:v>1022.06</c:v>
                </c:pt>
                <c:pt idx="1">
                  <c:v>2661.28</c:v>
                </c:pt>
                <c:pt idx="2">
                  <c:v>2659.98</c:v>
                </c:pt>
                <c:pt idx="3">
                  <c:v>2532.69</c:v>
                </c:pt>
                <c:pt idx="4">
                  <c:v>2577.06</c:v>
                </c:pt>
                <c:pt idx="5">
                  <c:v>2717.91</c:v>
                </c:pt>
                <c:pt idx="6">
                  <c:v>2603.9499999999998</c:v>
                </c:pt>
                <c:pt idx="7">
                  <c:v>2989.06</c:v>
                </c:pt>
                <c:pt idx="8">
                  <c:v>3029.07</c:v>
                </c:pt>
                <c:pt idx="9">
                  <c:v>3170.1</c:v>
                </c:pt>
                <c:pt idx="10">
                  <c:v>3010.8</c:v>
                </c:pt>
                <c:pt idx="11">
                  <c:v>3248.05</c:v>
                </c:pt>
                <c:pt idx="12">
                  <c:v>3632.72</c:v>
                </c:pt>
                <c:pt idx="13">
                  <c:v>3915.42</c:v>
                </c:pt>
                <c:pt idx="14">
                  <c:v>4093.4</c:v>
                </c:pt>
                <c:pt idx="15">
                  <c:v>4282.0600000000004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3A6-422F-B13A-AD6BB813FE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64843056"/>
        <c:axId val="911080368"/>
      </c:scatterChart>
      <c:valAx>
        <c:axId val="1564843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1080368"/>
        <c:crosses val="autoZero"/>
        <c:crossBetween val="midCat"/>
      </c:valAx>
      <c:valAx>
        <c:axId val="911080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4843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062213500334663"/>
          <c:y val="0.4089278229100356"/>
          <c:w val="0.31816788308735927"/>
          <c:h val="0.103410165332064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12</a:t>
            </a:r>
            <a:r>
              <a:rPr lang="en-AU" baseline="0"/>
              <a:t> bits</a:t>
            </a:r>
            <a:endParaRPr lang="en-A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758513522936577E-2"/>
          <c:y val="0.13014552865205856"/>
          <c:w val="0.88802610535911597"/>
          <c:h val="0.76881021487040002"/>
        </c:manualLayout>
      </c:layout>
      <c:scatterChart>
        <c:scatterStyle val="lineMarker"/>
        <c:varyColors val="0"/>
        <c:ser>
          <c:idx val="0"/>
          <c:order val="0"/>
          <c:tx>
            <c:strRef>
              <c:f>Turbo_3!$A$385:$C$385</c:f>
              <c:strCache>
                <c:ptCount val="1"/>
                <c:pt idx="0">
                  <c:v>Low gain 90 degree Outside+Extra light source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Turbo_3!$A$387:$A$402</c:f>
              <c:numCache>
                <c:formatCode>General</c:formatCode>
                <c:ptCount val="16"/>
                <c:pt idx="0">
                  <c:v>0</c:v>
                </c:pt>
                <c:pt idx="1">
                  <c:v>24.1</c:v>
                </c:pt>
                <c:pt idx="2">
                  <c:v>54.6</c:v>
                </c:pt>
                <c:pt idx="3">
                  <c:v>86.3</c:v>
                </c:pt>
                <c:pt idx="4">
                  <c:v>133</c:v>
                </c:pt>
                <c:pt idx="5">
                  <c:v>216</c:v>
                </c:pt>
                <c:pt idx="6">
                  <c:v>288</c:v>
                </c:pt>
                <c:pt idx="7">
                  <c:v>390</c:v>
                </c:pt>
                <c:pt idx="8">
                  <c:v>596</c:v>
                </c:pt>
                <c:pt idx="9">
                  <c:v>839</c:v>
                </c:pt>
                <c:pt idx="10">
                  <c:v>1007</c:v>
                </c:pt>
                <c:pt idx="11">
                  <c:v>1288</c:v>
                </c:pt>
                <c:pt idx="12">
                  <c:v>1827</c:v>
                </c:pt>
                <c:pt idx="13">
                  <c:v>2539</c:v>
                </c:pt>
                <c:pt idx="14">
                  <c:v>3003</c:v>
                </c:pt>
                <c:pt idx="15">
                  <c:v>3394</c:v>
                </c:pt>
              </c:numCache>
            </c:numRef>
          </c:xVal>
          <c:yVal>
            <c:numRef>
              <c:f>Turbo_3!$D$387:$D$402</c:f>
              <c:numCache>
                <c:formatCode>General</c:formatCode>
                <c:ptCount val="16"/>
                <c:pt idx="0">
                  <c:v>567.45000000000005</c:v>
                </c:pt>
                <c:pt idx="1">
                  <c:v>573.95000000000005</c:v>
                </c:pt>
                <c:pt idx="2">
                  <c:v>572.74</c:v>
                </c:pt>
                <c:pt idx="3">
                  <c:v>596.22</c:v>
                </c:pt>
                <c:pt idx="4">
                  <c:v>603.53</c:v>
                </c:pt>
                <c:pt idx="5">
                  <c:v>620.03</c:v>
                </c:pt>
                <c:pt idx="6">
                  <c:v>649.66999999999996</c:v>
                </c:pt>
                <c:pt idx="7">
                  <c:v>697.18</c:v>
                </c:pt>
                <c:pt idx="8">
                  <c:v>732.92</c:v>
                </c:pt>
                <c:pt idx="9">
                  <c:v>791.23</c:v>
                </c:pt>
                <c:pt idx="10">
                  <c:v>783.58</c:v>
                </c:pt>
                <c:pt idx="11">
                  <c:v>831.79</c:v>
                </c:pt>
                <c:pt idx="12">
                  <c:v>986.95</c:v>
                </c:pt>
                <c:pt idx="13">
                  <c:v>1074.58</c:v>
                </c:pt>
                <c:pt idx="14">
                  <c:v>1091.81</c:v>
                </c:pt>
                <c:pt idx="15">
                  <c:v>1139.1199999999999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1B3-4890-ACAE-FF4D9CA8F658}"/>
            </c:ext>
          </c:extLst>
        </c:ser>
        <c:ser>
          <c:idx val="1"/>
          <c:order val="1"/>
          <c:tx>
            <c:strRef>
              <c:f>Turbo_3!$A$408:$C$408</c:f>
              <c:strCache>
                <c:ptCount val="1"/>
                <c:pt idx="0">
                  <c:v>Low gain 90 degree Inside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Turbo_3!$A$409:$A$424</c:f>
              <c:numCache>
                <c:formatCode>General</c:formatCode>
                <c:ptCount val="16"/>
                <c:pt idx="0">
                  <c:v>0</c:v>
                </c:pt>
                <c:pt idx="1">
                  <c:v>24.1</c:v>
                </c:pt>
                <c:pt idx="2">
                  <c:v>54.6</c:v>
                </c:pt>
                <c:pt idx="3">
                  <c:v>86.3</c:v>
                </c:pt>
                <c:pt idx="4">
                  <c:v>133</c:v>
                </c:pt>
                <c:pt idx="5">
                  <c:v>216</c:v>
                </c:pt>
                <c:pt idx="6">
                  <c:v>288</c:v>
                </c:pt>
                <c:pt idx="7">
                  <c:v>390</c:v>
                </c:pt>
                <c:pt idx="8">
                  <c:v>596</c:v>
                </c:pt>
                <c:pt idx="9">
                  <c:v>839</c:v>
                </c:pt>
                <c:pt idx="10">
                  <c:v>1007</c:v>
                </c:pt>
                <c:pt idx="11">
                  <c:v>1288</c:v>
                </c:pt>
                <c:pt idx="12">
                  <c:v>1827</c:v>
                </c:pt>
                <c:pt idx="13">
                  <c:v>2539</c:v>
                </c:pt>
                <c:pt idx="14">
                  <c:v>3003</c:v>
                </c:pt>
                <c:pt idx="15">
                  <c:v>3394</c:v>
                </c:pt>
              </c:numCache>
            </c:numRef>
          </c:xVal>
          <c:yVal>
            <c:numRef>
              <c:f>Turbo_3!$D$409:$D$424</c:f>
              <c:numCache>
                <c:formatCode>General</c:formatCode>
                <c:ptCount val="16"/>
                <c:pt idx="0">
                  <c:v>502.86</c:v>
                </c:pt>
                <c:pt idx="1">
                  <c:v>511.92</c:v>
                </c:pt>
                <c:pt idx="2">
                  <c:v>515.83000000000004</c:v>
                </c:pt>
                <c:pt idx="3">
                  <c:v>532.80999999999995</c:v>
                </c:pt>
                <c:pt idx="4">
                  <c:v>540.27</c:v>
                </c:pt>
                <c:pt idx="5">
                  <c:v>564.88</c:v>
                </c:pt>
                <c:pt idx="6">
                  <c:v>590.19000000000005</c:v>
                </c:pt>
                <c:pt idx="7">
                  <c:v>613.79999999999995</c:v>
                </c:pt>
                <c:pt idx="8">
                  <c:v>656.08</c:v>
                </c:pt>
                <c:pt idx="9">
                  <c:v>712.08</c:v>
                </c:pt>
                <c:pt idx="10">
                  <c:v>718.97</c:v>
                </c:pt>
                <c:pt idx="11">
                  <c:v>766.08</c:v>
                </c:pt>
                <c:pt idx="12">
                  <c:v>898.17</c:v>
                </c:pt>
                <c:pt idx="13">
                  <c:v>971.97</c:v>
                </c:pt>
                <c:pt idx="14">
                  <c:v>1014.77</c:v>
                </c:pt>
                <c:pt idx="15">
                  <c:v>1064.74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1B3-4890-ACAE-FF4D9CA8F6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57349872"/>
        <c:axId val="91283480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Turbo_3!$A$243:$A$258</c15:sqref>
                        </c15:formulaRef>
                      </c:ext>
                    </c:extLst>
                    <c:numCache>
                      <c:formatCode>General</c:formatCode>
                      <c:ptCount val="16"/>
                      <c:pt idx="0">
                        <c:v>0</c:v>
                      </c:pt>
                      <c:pt idx="1">
                        <c:v>24.1</c:v>
                      </c:pt>
                      <c:pt idx="2">
                        <c:v>54.6</c:v>
                      </c:pt>
                      <c:pt idx="3">
                        <c:v>86.3</c:v>
                      </c:pt>
                      <c:pt idx="4">
                        <c:v>133</c:v>
                      </c:pt>
                      <c:pt idx="5">
                        <c:v>216</c:v>
                      </c:pt>
                      <c:pt idx="6">
                        <c:v>288</c:v>
                      </c:pt>
                      <c:pt idx="7">
                        <c:v>390</c:v>
                      </c:pt>
                      <c:pt idx="8">
                        <c:v>596</c:v>
                      </c:pt>
                      <c:pt idx="9">
                        <c:v>839</c:v>
                      </c:pt>
                      <c:pt idx="10">
                        <c:v>1007</c:v>
                      </c:pt>
                      <c:pt idx="11">
                        <c:v>1288</c:v>
                      </c:pt>
                      <c:pt idx="12">
                        <c:v>1827</c:v>
                      </c:pt>
                      <c:pt idx="13">
                        <c:v>2539</c:v>
                      </c:pt>
                      <c:pt idx="14">
                        <c:v>3003</c:v>
                      </c:pt>
                      <c:pt idx="15">
                        <c:v>3394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Turbo_3!$D$243:$D$258</c15:sqref>
                        </c15:formulaRef>
                      </c:ext>
                    </c:extLst>
                    <c:numCache>
                      <c:formatCode>General</c:formatCode>
                      <c:ptCount val="16"/>
                      <c:pt idx="0">
                        <c:v>2108.3200000000002</c:v>
                      </c:pt>
                      <c:pt idx="1">
                        <c:v>2124.2600000000002</c:v>
                      </c:pt>
                      <c:pt idx="2">
                        <c:v>2175.71</c:v>
                      </c:pt>
                      <c:pt idx="3">
                        <c:v>2255.89</c:v>
                      </c:pt>
                      <c:pt idx="4">
                        <c:v>2301.1799999999998</c:v>
                      </c:pt>
                      <c:pt idx="5">
                        <c:v>2454.38</c:v>
                      </c:pt>
                      <c:pt idx="6">
                        <c:v>2463.27</c:v>
                      </c:pt>
                      <c:pt idx="7">
                        <c:v>2577.71</c:v>
                      </c:pt>
                      <c:pt idx="8">
                        <c:v>2724.18</c:v>
                      </c:pt>
                      <c:pt idx="9">
                        <c:v>2926.96</c:v>
                      </c:pt>
                      <c:pt idx="10">
                        <c:v>3016.89</c:v>
                      </c:pt>
                      <c:pt idx="11">
                        <c:v>3179.82</c:v>
                      </c:pt>
                      <c:pt idx="12">
                        <c:v>3623.06</c:v>
                      </c:pt>
                      <c:pt idx="13">
                        <c:v>4013.57</c:v>
                      </c:pt>
                      <c:pt idx="14">
                        <c:v>4089.74</c:v>
                      </c:pt>
                      <c:pt idx="15">
                        <c:v>4328.17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2-0D08-446A-BD51-55215F8ABA63}"/>
                  </c:ext>
                </c:extLst>
              </c15:ser>
            </c15:filteredScatterSeries>
          </c:ext>
        </c:extLst>
      </c:scatterChart>
      <c:valAx>
        <c:axId val="1457349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NTU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2834800"/>
        <c:crosses val="autoZero"/>
        <c:crossBetween val="midCat"/>
      </c:valAx>
      <c:valAx>
        <c:axId val="912834800"/>
        <c:scaling>
          <c:orientation val="minMax"/>
          <c:min val="4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AnalogRead() On-Off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73498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6460030420725547"/>
          <c:y val="0.73955313164372727"/>
          <c:w val="0.33164602049714531"/>
          <c:h val="0.170102986410111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High</a:t>
            </a:r>
            <a:r>
              <a:rPr lang="en-AU" baseline="0"/>
              <a:t> gain 14 bits</a:t>
            </a:r>
            <a:endParaRPr lang="en-A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Inside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Turbo_3!$A$261:$A$276</c:f>
              <c:numCache>
                <c:formatCode>General</c:formatCode>
                <c:ptCount val="16"/>
                <c:pt idx="0">
                  <c:v>0</c:v>
                </c:pt>
                <c:pt idx="1">
                  <c:v>24.1</c:v>
                </c:pt>
                <c:pt idx="2">
                  <c:v>54.6</c:v>
                </c:pt>
                <c:pt idx="3">
                  <c:v>86.3</c:v>
                </c:pt>
                <c:pt idx="4">
                  <c:v>133</c:v>
                </c:pt>
                <c:pt idx="5">
                  <c:v>216</c:v>
                </c:pt>
                <c:pt idx="6">
                  <c:v>288</c:v>
                </c:pt>
                <c:pt idx="7">
                  <c:v>390</c:v>
                </c:pt>
                <c:pt idx="8">
                  <c:v>596</c:v>
                </c:pt>
                <c:pt idx="9">
                  <c:v>839</c:v>
                </c:pt>
                <c:pt idx="10">
                  <c:v>1007</c:v>
                </c:pt>
                <c:pt idx="11">
                  <c:v>1288</c:v>
                </c:pt>
                <c:pt idx="12">
                  <c:v>1827</c:v>
                </c:pt>
                <c:pt idx="13">
                  <c:v>2539</c:v>
                </c:pt>
                <c:pt idx="14">
                  <c:v>3003</c:v>
                </c:pt>
                <c:pt idx="15">
                  <c:v>3394</c:v>
                </c:pt>
              </c:numCache>
            </c:numRef>
          </c:xVal>
          <c:yVal>
            <c:numRef>
              <c:f>Turbo_3!$D$261:$D$276</c:f>
              <c:numCache>
                <c:formatCode>General</c:formatCode>
                <c:ptCount val="16"/>
                <c:pt idx="0">
                  <c:v>7598.21</c:v>
                </c:pt>
                <c:pt idx="1">
                  <c:v>7746.39</c:v>
                </c:pt>
                <c:pt idx="2">
                  <c:v>7704.78</c:v>
                </c:pt>
                <c:pt idx="3">
                  <c:v>7960</c:v>
                </c:pt>
                <c:pt idx="4">
                  <c:v>8294.56</c:v>
                </c:pt>
                <c:pt idx="5">
                  <c:v>8716.06</c:v>
                </c:pt>
                <c:pt idx="6">
                  <c:v>9173.15</c:v>
                </c:pt>
                <c:pt idx="7">
                  <c:v>9427.35</c:v>
                </c:pt>
                <c:pt idx="8">
                  <c:v>10088.61</c:v>
                </c:pt>
                <c:pt idx="9">
                  <c:v>10992.23</c:v>
                </c:pt>
                <c:pt idx="10">
                  <c:v>11296.66</c:v>
                </c:pt>
                <c:pt idx="11">
                  <c:v>11876.91</c:v>
                </c:pt>
                <c:pt idx="12">
                  <c:v>13597.29</c:v>
                </c:pt>
                <c:pt idx="13">
                  <c:v>14863.65</c:v>
                </c:pt>
                <c:pt idx="14">
                  <c:v>15787.69</c:v>
                </c:pt>
                <c:pt idx="15">
                  <c:v>15786.62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15B-4005-A102-A07AAEC9932A}"/>
            </c:ext>
          </c:extLst>
        </c:ser>
        <c:ser>
          <c:idx val="1"/>
          <c:order val="1"/>
          <c:tx>
            <c:v>Outside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Turbo_3!$A$333:$A$348</c:f>
              <c:numCache>
                <c:formatCode>General</c:formatCode>
                <c:ptCount val="16"/>
                <c:pt idx="0">
                  <c:v>0</c:v>
                </c:pt>
                <c:pt idx="1">
                  <c:v>24.1</c:v>
                </c:pt>
                <c:pt idx="2">
                  <c:v>54.6</c:v>
                </c:pt>
                <c:pt idx="3">
                  <c:v>86.3</c:v>
                </c:pt>
                <c:pt idx="4">
                  <c:v>133</c:v>
                </c:pt>
                <c:pt idx="5">
                  <c:v>216</c:v>
                </c:pt>
                <c:pt idx="6">
                  <c:v>288</c:v>
                </c:pt>
                <c:pt idx="7">
                  <c:v>390</c:v>
                </c:pt>
                <c:pt idx="8">
                  <c:v>596</c:v>
                </c:pt>
                <c:pt idx="9">
                  <c:v>839</c:v>
                </c:pt>
                <c:pt idx="10">
                  <c:v>1007</c:v>
                </c:pt>
                <c:pt idx="11">
                  <c:v>1288</c:v>
                </c:pt>
                <c:pt idx="12">
                  <c:v>1827</c:v>
                </c:pt>
                <c:pt idx="13">
                  <c:v>2539</c:v>
                </c:pt>
                <c:pt idx="14">
                  <c:v>3003</c:v>
                </c:pt>
                <c:pt idx="15">
                  <c:v>3394</c:v>
                </c:pt>
              </c:numCache>
            </c:numRef>
          </c:xVal>
          <c:yVal>
            <c:numRef>
              <c:f>Turbo_3!$D$333:$D$348</c:f>
              <c:numCache>
                <c:formatCode>General</c:formatCode>
                <c:ptCount val="16"/>
                <c:pt idx="0">
                  <c:v>8294.69</c:v>
                </c:pt>
                <c:pt idx="1">
                  <c:v>9699.98</c:v>
                </c:pt>
                <c:pt idx="2">
                  <c:v>8692.15</c:v>
                </c:pt>
                <c:pt idx="3">
                  <c:v>9135.94</c:v>
                </c:pt>
                <c:pt idx="4">
                  <c:v>9184.9500000000007</c:v>
                </c:pt>
                <c:pt idx="5">
                  <c:v>9767.93</c:v>
                </c:pt>
                <c:pt idx="6">
                  <c:v>9914.2800000000007</c:v>
                </c:pt>
                <c:pt idx="7">
                  <c:v>10904.37</c:v>
                </c:pt>
                <c:pt idx="8">
                  <c:v>11528.5</c:v>
                </c:pt>
                <c:pt idx="9">
                  <c:v>11059.36</c:v>
                </c:pt>
                <c:pt idx="10">
                  <c:v>11098.23</c:v>
                </c:pt>
                <c:pt idx="11">
                  <c:v>11699.05</c:v>
                </c:pt>
                <c:pt idx="12">
                  <c:v>11852.8</c:v>
                </c:pt>
                <c:pt idx="13">
                  <c:v>11680.98</c:v>
                </c:pt>
                <c:pt idx="14">
                  <c:v>11957.55</c:v>
                </c:pt>
                <c:pt idx="15">
                  <c:v>12077.24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15B-4005-A102-A07AAEC993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6475152"/>
        <c:axId val="589794480"/>
      </c:scatterChart>
      <c:valAx>
        <c:axId val="596475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9794480"/>
        <c:crosses val="autoZero"/>
        <c:crossBetween val="midCat"/>
      </c:valAx>
      <c:valAx>
        <c:axId val="589794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64751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Current</a:t>
            </a:r>
            <a:r>
              <a:rPr lang="en-AU" baseline="0"/>
              <a:t> vs Reading</a:t>
            </a:r>
            <a:endParaRPr lang="en-A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Turbo_3!$A$496</c:f>
              <c:strCache>
                <c:ptCount val="1"/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-0.16106374022154782"/>
                  <c:y val="-4.2204967705630135E-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Turbo_3!$A$498:$A$501</c:f>
              <c:numCache>
                <c:formatCode>General</c:formatCode>
                <c:ptCount val="4"/>
                <c:pt idx="0">
                  <c:v>20</c:v>
                </c:pt>
                <c:pt idx="1">
                  <c:v>50</c:v>
                </c:pt>
                <c:pt idx="2">
                  <c:v>100</c:v>
                </c:pt>
                <c:pt idx="3">
                  <c:v>200</c:v>
                </c:pt>
              </c:numCache>
            </c:numRef>
          </c:xVal>
          <c:yVal>
            <c:numRef>
              <c:f>Turbo_3!$B$498:$B$501</c:f>
              <c:numCache>
                <c:formatCode>General</c:formatCode>
                <c:ptCount val="4"/>
                <c:pt idx="0">
                  <c:v>10.220000000000013</c:v>
                </c:pt>
                <c:pt idx="1">
                  <c:v>26.39</c:v>
                </c:pt>
                <c:pt idx="2">
                  <c:v>50.34</c:v>
                </c:pt>
                <c:pt idx="3">
                  <c:v>91.940000000000012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787-4122-A632-A6C933C60A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5805440"/>
        <c:axId val="1135806880"/>
      </c:scatterChart>
      <c:valAx>
        <c:axId val="1135805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Current</a:t>
                </a:r>
                <a:r>
                  <a:rPr lang="en-AU" baseline="0"/>
                  <a:t> through both LEDs (mA)</a:t>
                </a:r>
                <a:endParaRPr lang="en-A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5806880"/>
        <c:crosses val="autoZero"/>
        <c:crossBetween val="midCat"/>
      </c:valAx>
      <c:valAx>
        <c:axId val="1135806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Photodiode</a:t>
                </a:r>
                <a:r>
                  <a:rPr lang="en-AU" baseline="0"/>
                  <a:t> On-OFf reading</a:t>
                </a:r>
                <a:endParaRPr lang="en-A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58054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Current</a:t>
            </a:r>
            <a:r>
              <a:rPr lang="en-AU" baseline="0"/>
              <a:t> vs PD response</a:t>
            </a:r>
            <a:endParaRPr lang="en-A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Turbo_3!$B$547</c:f>
              <c:strCache>
                <c:ptCount val="1"/>
                <c:pt idx="0">
                  <c:v>Direct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layout>
                <c:manualLayout>
                  <c:x val="6.4217269121690498E-2"/>
                  <c:y val="7.003193928348584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Turbo_3!$A$548:$A$551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50</c:v>
                </c:pt>
                <c:pt idx="3">
                  <c:v>100</c:v>
                </c:pt>
              </c:numCache>
            </c:numRef>
          </c:xVal>
          <c:yVal>
            <c:numRef>
              <c:f>Turbo_3!$B$548:$B$551</c:f>
              <c:numCache>
                <c:formatCode>General</c:formatCode>
                <c:ptCount val="4"/>
                <c:pt idx="0">
                  <c:v>368.64499999999998</c:v>
                </c:pt>
                <c:pt idx="1">
                  <c:v>549.66999999999996</c:v>
                </c:pt>
                <c:pt idx="2">
                  <c:v>1697.75</c:v>
                </c:pt>
                <c:pt idx="3">
                  <c:v>3275.9549999999999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9CA-4CCD-9725-4FF7FF26540D}"/>
            </c:ext>
          </c:extLst>
        </c:ser>
        <c:ser>
          <c:idx val="1"/>
          <c:order val="1"/>
          <c:tx>
            <c:strRef>
              <c:f>Turbo_3!$C$547</c:f>
              <c:strCache>
                <c:ptCount val="1"/>
                <c:pt idx="0">
                  <c:v>Angled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Turbo_3!$A$548:$A$551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50</c:v>
                </c:pt>
                <c:pt idx="3">
                  <c:v>100</c:v>
                </c:pt>
              </c:numCache>
            </c:numRef>
          </c:xVal>
          <c:yVal>
            <c:numRef>
              <c:f>Turbo_3!$C$548:$C$551</c:f>
              <c:numCache>
                <c:formatCode>General</c:formatCode>
                <c:ptCount val="4"/>
                <c:pt idx="0">
                  <c:v>29.365000000000009</c:v>
                </c:pt>
                <c:pt idx="1">
                  <c:v>46.655000000000001</c:v>
                </c:pt>
                <c:pt idx="2">
                  <c:v>114.17999999999999</c:v>
                </c:pt>
                <c:pt idx="3">
                  <c:v>209.655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9CA-4CCD-9725-4FF7FF26540D}"/>
            </c:ext>
          </c:extLst>
        </c:ser>
        <c:ser>
          <c:idx val="2"/>
          <c:order val="2"/>
          <c:tx>
            <c:strRef>
              <c:f>Turbo_3!$D$547</c:f>
              <c:strCache>
                <c:ptCount val="1"/>
                <c:pt idx="0">
                  <c:v>Both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Turbo_3!$A$548:$A$551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50</c:v>
                </c:pt>
                <c:pt idx="3">
                  <c:v>100</c:v>
                </c:pt>
              </c:numCache>
            </c:numRef>
          </c:xVal>
          <c:yVal>
            <c:numRef>
              <c:f>Turbo_3!$D$548:$D$551</c:f>
              <c:numCache>
                <c:formatCode>General</c:formatCode>
                <c:ptCount val="4"/>
                <c:pt idx="0">
                  <c:v>398.82</c:v>
                </c:pt>
                <c:pt idx="1">
                  <c:v>598.005</c:v>
                </c:pt>
                <c:pt idx="2">
                  <c:v>1813.4</c:v>
                </c:pt>
                <c:pt idx="3">
                  <c:v>3497.4650000000001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9CA-4CCD-9725-4FF7FF2654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532463"/>
        <c:axId val="93531023"/>
      </c:scatterChart>
      <c:valAx>
        <c:axId val="935324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Current mA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531023"/>
        <c:crosses val="autoZero"/>
        <c:crossBetween val="midCat"/>
      </c:valAx>
      <c:valAx>
        <c:axId val="935310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AnalogRead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5324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On-Off</a:t>
            </a:r>
            <a:r>
              <a:rPr lang="en-AU" baseline="0"/>
              <a:t> with sunlight LED</a:t>
            </a:r>
            <a:endParaRPr lang="en-A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90 deg On-Off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3.9178469437793864E-2"/>
                  <c:y val="-1.517417859107609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Turbo_3!$A$555:$A$585</c:f>
              <c:numCache>
                <c:formatCode>General</c:formatCode>
                <c:ptCount val="3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</c:numCache>
            </c:numRef>
          </c:xVal>
          <c:yVal>
            <c:numRef>
              <c:f>Turbo_3!$D$555:$D$585</c:f>
              <c:numCache>
                <c:formatCode>General</c:formatCode>
                <c:ptCount val="31"/>
                <c:pt idx="0">
                  <c:v>452.77</c:v>
                </c:pt>
                <c:pt idx="1">
                  <c:v>453.07</c:v>
                </c:pt>
                <c:pt idx="2">
                  <c:v>453.37</c:v>
                </c:pt>
                <c:pt idx="3">
                  <c:v>453.65</c:v>
                </c:pt>
                <c:pt idx="4">
                  <c:v>453.9</c:v>
                </c:pt>
                <c:pt idx="5">
                  <c:v>453.2</c:v>
                </c:pt>
                <c:pt idx="6">
                  <c:v>453.69</c:v>
                </c:pt>
                <c:pt idx="7">
                  <c:v>453.88</c:v>
                </c:pt>
                <c:pt idx="8">
                  <c:v>454.82</c:v>
                </c:pt>
                <c:pt idx="9">
                  <c:v>456.02</c:v>
                </c:pt>
                <c:pt idx="10">
                  <c:v>456.66</c:v>
                </c:pt>
                <c:pt idx="11">
                  <c:v>456.41</c:v>
                </c:pt>
                <c:pt idx="12">
                  <c:v>457.18</c:v>
                </c:pt>
                <c:pt idx="13">
                  <c:v>458.18</c:v>
                </c:pt>
                <c:pt idx="14">
                  <c:v>458.26</c:v>
                </c:pt>
                <c:pt idx="15">
                  <c:v>458.86</c:v>
                </c:pt>
                <c:pt idx="16">
                  <c:v>458.75</c:v>
                </c:pt>
                <c:pt idx="17">
                  <c:v>458.84</c:v>
                </c:pt>
                <c:pt idx="18">
                  <c:v>459.67</c:v>
                </c:pt>
                <c:pt idx="19">
                  <c:v>460.39</c:v>
                </c:pt>
                <c:pt idx="20">
                  <c:v>460.49</c:v>
                </c:pt>
                <c:pt idx="21">
                  <c:v>461.93</c:v>
                </c:pt>
                <c:pt idx="22">
                  <c:v>462.52</c:v>
                </c:pt>
                <c:pt idx="23">
                  <c:v>463.39</c:v>
                </c:pt>
                <c:pt idx="24">
                  <c:v>463.92</c:v>
                </c:pt>
                <c:pt idx="25">
                  <c:v>463.96</c:v>
                </c:pt>
                <c:pt idx="26">
                  <c:v>464.42</c:v>
                </c:pt>
                <c:pt idx="27">
                  <c:v>464.21</c:v>
                </c:pt>
                <c:pt idx="28">
                  <c:v>464.83</c:v>
                </c:pt>
                <c:pt idx="29">
                  <c:v>464.57</c:v>
                </c:pt>
                <c:pt idx="30">
                  <c:v>465.31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A06-454C-8868-5D0BAD0F2C62}"/>
            </c:ext>
          </c:extLst>
        </c:ser>
        <c:ser>
          <c:idx val="1"/>
          <c:order val="1"/>
          <c:tx>
            <c:v>Through PD 0 Deg On-Off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3.2200514555491909E-2"/>
                  <c:y val="-2.68108122348791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Turbo_3!$A$588:$A$618</c:f>
              <c:numCache>
                <c:formatCode>General</c:formatCode>
                <c:ptCount val="3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</c:numCache>
            </c:numRef>
          </c:xVal>
          <c:yVal>
            <c:numRef>
              <c:f>Turbo_3!$D$588:$D$618</c:f>
              <c:numCache>
                <c:formatCode>General</c:formatCode>
                <c:ptCount val="31"/>
                <c:pt idx="0">
                  <c:v>475.7</c:v>
                </c:pt>
                <c:pt idx="1">
                  <c:v>477.02</c:v>
                </c:pt>
                <c:pt idx="2">
                  <c:v>479.26</c:v>
                </c:pt>
                <c:pt idx="3">
                  <c:v>479.54</c:v>
                </c:pt>
                <c:pt idx="4">
                  <c:v>480.15</c:v>
                </c:pt>
                <c:pt idx="5">
                  <c:v>480.11</c:v>
                </c:pt>
                <c:pt idx="6">
                  <c:v>480.2</c:v>
                </c:pt>
                <c:pt idx="7">
                  <c:v>481.1</c:v>
                </c:pt>
                <c:pt idx="8">
                  <c:v>480.41</c:v>
                </c:pt>
                <c:pt idx="9">
                  <c:v>480.96</c:v>
                </c:pt>
                <c:pt idx="10">
                  <c:v>482</c:v>
                </c:pt>
                <c:pt idx="11">
                  <c:v>482.68</c:v>
                </c:pt>
                <c:pt idx="12">
                  <c:v>482.72</c:v>
                </c:pt>
                <c:pt idx="13">
                  <c:v>483.26</c:v>
                </c:pt>
                <c:pt idx="14">
                  <c:v>483.41</c:v>
                </c:pt>
                <c:pt idx="15">
                  <c:v>483.6</c:v>
                </c:pt>
                <c:pt idx="16">
                  <c:v>483.53</c:v>
                </c:pt>
                <c:pt idx="17">
                  <c:v>482.27</c:v>
                </c:pt>
                <c:pt idx="18">
                  <c:v>483.79</c:v>
                </c:pt>
                <c:pt idx="19">
                  <c:v>484.29</c:v>
                </c:pt>
                <c:pt idx="20">
                  <c:v>484.89</c:v>
                </c:pt>
                <c:pt idx="21">
                  <c:v>487.46</c:v>
                </c:pt>
                <c:pt idx="22">
                  <c:v>487.9</c:v>
                </c:pt>
                <c:pt idx="23">
                  <c:v>488.52</c:v>
                </c:pt>
                <c:pt idx="24">
                  <c:v>489.02</c:v>
                </c:pt>
                <c:pt idx="25">
                  <c:v>489.6</c:v>
                </c:pt>
                <c:pt idx="26">
                  <c:v>489.52</c:v>
                </c:pt>
                <c:pt idx="27">
                  <c:v>489.83</c:v>
                </c:pt>
                <c:pt idx="28">
                  <c:v>490.29</c:v>
                </c:pt>
                <c:pt idx="29">
                  <c:v>488.96</c:v>
                </c:pt>
                <c:pt idx="30">
                  <c:v>490.37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A06-454C-8868-5D0BAD0F2C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5281327"/>
        <c:axId val="1581936271"/>
      </c:scatterChart>
      <c:valAx>
        <c:axId val="15752813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Current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1936271"/>
        <c:crosses val="autoZero"/>
        <c:crossBetween val="midCat"/>
      </c:valAx>
      <c:valAx>
        <c:axId val="158193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On-Off</a:t>
                </a:r>
                <a:r>
                  <a:rPr lang="en-AU" baseline="0"/>
                  <a:t> Analogread</a:t>
                </a:r>
                <a:endParaRPr lang="en-A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52813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Just</a:t>
            </a:r>
            <a:r>
              <a:rPr lang="en-AU" baseline="0"/>
              <a:t> </a:t>
            </a:r>
            <a:r>
              <a:rPr lang="en-AU"/>
              <a:t>On</a:t>
            </a:r>
            <a:r>
              <a:rPr lang="en-AU" baseline="0"/>
              <a:t> </a:t>
            </a:r>
            <a:endParaRPr lang="en-A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90 deg Off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1.4405833038041565E-2"/>
                  <c:y val="-3.517188141719652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Turbo_3!$A$555:$A$585</c:f>
              <c:numCache>
                <c:formatCode>General</c:formatCode>
                <c:ptCount val="3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</c:numCache>
            </c:numRef>
          </c:xVal>
          <c:yVal>
            <c:numRef>
              <c:f>Turbo_3!$B$555:$B$585</c:f>
              <c:numCache>
                <c:formatCode>General</c:formatCode>
                <c:ptCount val="31"/>
                <c:pt idx="0">
                  <c:v>578.92999999999995</c:v>
                </c:pt>
                <c:pt idx="1">
                  <c:v>586.95000000000005</c:v>
                </c:pt>
                <c:pt idx="2">
                  <c:v>593.75</c:v>
                </c:pt>
                <c:pt idx="3">
                  <c:v>603.80999999999995</c:v>
                </c:pt>
                <c:pt idx="4">
                  <c:v>612.47</c:v>
                </c:pt>
                <c:pt idx="5">
                  <c:v>615.07000000000005</c:v>
                </c:pt>
                <c:pt idx="6">
                  <c:v>625.53</c:v>
                </c:pt>
                <c:pt idx="7">
                  <c:v>631.47</c:v>
                </c:pt>
                <c:pt idx="8">
                  <c:v>642.55999999999995</c:v>
                </c:pt>
                <c:pt idx="9">
                  <c:v>648.65</c:v>
                </c:pt>
                <c:pt idx="10">
                  <c:v>652.26</c:v>
                </c:pt>
                <c:pt idx="11">
                  <c:v>657.77</c:v>
                </c:pt>
                <c:pt idx="12">
                  <c:v>666.13</c:v>
                </c:pt>
                <c:pt idx="13">
                  <c:v>678.45</c:v>
                </c:pt>
                <c:pt idx="14">
                  <c:v>679.99</c:v>
                </c:pt>
                <c:pt idx="15">
                  <c:v>687.62</c:v>
                </c:pt>
                <c:pt idx="16">
                  <c:v>693.28</c:v>
                </c:pt>
                <c:pt idx="17">
                  <c:v>700.38</c:v>
                </c:pt>
                <c:pt idx="18">
                  <c:v>711.57</c:v>
                </c:pt>
                <c:pt idx="19">
                  <c:v>716.59</c:v>
                </c:pt>
                <c:pt idx="20">
                  <c:v>720.1</c:v>
                </c:pt>
                <c:pt idx="21">
                  <c:v>725.62</c:v>
                </c:pt>
                <c:pt idx="22">
                  <c:v>733.48</c:v>
                </c:pt>
                <c:pt idx="23">
                  <c:v>739.14</c:v>
                </c:pt>
                <c:pt idx="24">
                  <c:v>746.88</c:v>
                </c:pt>
                <c:pt idx="25">
                  <c:v>755.52</c:v>
                </c:pt>
                <c:pt idx="26">
                  <c:v>755.63</c:v>
                </c:pt>
                <c:pt idx="27">
                  <c:v>765.44</c:v>
                </c:pt>
                <c:pt idx="28">
                  <c:v>770.91</c:v>
                </c:pt>
                <c:pt idx="29">
                  <c:v>775.13</c:v>
                </c:pt>
                <c:pt idx="30">
                  <c:v>778.4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170-47F7-8515-CDE8B7CBF068}"/>
            </c:ext>
          </c:extLst>
        </c:ser>
        <c:ser>
          <c:idx val="1"/>
          <c:order val="1"/>
          <c:tx>
            <c:v>Through PD 0 deg Off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2.7390350338028505E-2"/>
                  <c:y val="-1.982449511832196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Turbo_3!$A$588:$A$618</c:f>
              <c:numCache>
                <c:formatCode>General</c:formatCode>
                <c:ptCount val="3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</c:numCache>
            </c:numRef>
          </c:xVal>
          <c:yVal>
            <c:numRef>
              <c:f>Turbo_3!$B$588:$B$618</c:f>
              <c:numCache>
                <c:formatCode>General</c:formatCode>
                <c:ptCount val="31"/>
                <c:pt idx="0">
                  <c:v>602.49</c:v>
                </c:pt>
                <c:pt idx="1">
                  <c:v>632.30999999999995</c:v>
                </c:pt>
                <c:pt idx="2">
                  <c:v>681.64</c:v>
                </c:pt>
                <c:pt idx="3">
                  <c:v>687.84</c:v>
                </c:pt>
                <c:pt idx="4">
                  <c:v>747.01</c:v>
                </c:pt>
                <c:pt idx="5">
                  <c:v>765.44</c:v>
                </c:pt>
                <c:pt idx="6">
                  <c:v>786.94</c:v>
                </c:pt>
                <c:pt idx="7">
                  <c:v>831.44</c:v>
                </c:pt>
                <c:pt idx="8">
                  <c:v>880.27</c:v>
                </c:pt>
                <c:pt idx="9">
                  <c:v>899.44</c:v>
                </c:pt>
                <c:pt idx="10">
                  <c:v>916.76</c:v>
                </c:pt>
                <c:pt idx="11">
                  <c:v>950.22</c:v>
                </c:pt>
                <c:pt idx="12">
                  <c:v>978.26</c:v>
                </c:pt>
                <c:pt idx="13">
                  <c:v>1020.98</c:v>
                </c:pt>
                <c:pt idx="14">
                  <c:v>1056.57</c:v>
                </c:pt>
                <c:pt idx="15">
                  <c:v>1070.26</c:v>
                </c:pt>
                <c:pt idx="16">
                  <c:v>1091.96</c:v>
                </c:pt>
                <c:pt idx="17">
                  <c:v>1135.71</c:v>
                </c:pt>
                <c:pt idx="18">
                  <c:v>1168.6600000000001</c:v>
                </c:pt>
                <c:pt idx="19">
                  <c:v>1181.72</c:v>
                </c:pt>
                <c:pt idx="20">
                  <c:v>1214.45</c:v>
                </c:pt>
                <c:pt idx="21">
                  <c:v>1238.2</c:v>
                </c:pt>
                <c:pt idx="22">
                  <c:v>1241.32</c:v>
                </c:pt>
                <c:pt idx="23">
                  <c:v>1276.6400000000001</c:v>
                </c:pt>
                <c:pt idx="24">
                  <c:v>1302.3900000000001</c:v>
                </c:pt>
                <c:pt idx="25">
                  <c:v>1321.55</c:v>
                </c:pt>
                <c:pt idx="26">
                  <c:v>1340.17</c:v>
                </c:pt>
                <c:pt idx="27">
                  <c:v>1369.53</c:v>
                </c:pt>
                <c:pt idx="28">
                  <c:v>1379.53</c:v>
                </c:pt>
                <c:pt idx="29">
                  <c:v>1391.5</c:v>
                </c:pt>
                <c:pt idx="30">
                  <c:v>1424.9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170-47F7-8515-CDE8B7CBF0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5281327"/>
        <c:axId val="1581936271"/>
      </c:scatterChart>
      <c:valAx>
        <c:axId val="15752813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Current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1936271"/>
        <c:crosses val="autoZero"/>
        <c:crossBetween val="midCat"/>
      </c:valAx>
      <c:valAx>
        <c:axId val="158193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On</a:t>
                </a:r>
                <a:r>
                  <a:rPr lang="en-AU" baseline="0"/>
                  <a:t> Analogread</a:t>
                </a:r>
                <a:endParaRPr lang="en-A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52813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50mA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'exp1'!$A$16:$A$25</c:f>
              <c:numCache>
                <c:formatCode>General</c:formatCode>
                <c:ptCount val="10"/>
                <c:pt idx="0">
                  <c:v>0</c:v>
                </c:pt>
                <c:pt idx="1">
                  <c:v>10.7</c:v>
                </c:pt>
                <c:pt idx="2">
                  <c:v>21.1</c:v>
                </c:pt>
                <c:pt idx="3">
                  <c:v>30.4</c:v>
                </c:pt>
                <c:pt idx="4">
                  <c:v>35.4</c:v>
                </c:pt>
                <c:pt idx="5">
                  <c:v>79.900000000000006</c:v>
                </c:pt>
                <c:pt idx="6">
                  <c:v>208</c:v>
                </c:pt>
                <c:pt idx="7">
                  <c:v>464</c:v>
                </c:pt>
              </c:numCache>
            </c:numRef>
          </c:xVal>
          <c:yVal>
            <c:numRef>
              <c:f>'exp1'!$D$16:$D$25</c:f>
              <c:numCache>
                <c:formatCode>General</c:formatCode>
                <c:ptCount val="10"/>
                <c:pt idx="0">
                  <c:v>2.8</c:v>
                </c:pt>
                <c:pt idx="1">
                  <c:v>2.9</c:v>
                </c:pt>
                <c:pt idx="2">
                  <c:v>2.9</c:v>
                </c:pt>
                <c:pt idx="3">
                  <c:v>2.8</c:v>
                </c:pt>
                <c:pt idx="4">
                  <c:v>3.2</c:v>
                </c:pt>
                <c:pt idx="5">
                  <c:v>2.4500000000000002</c:v>
                </c:pt>
                <c:pt idx="6">
                  <c:v>1.7</c:v>
                </c:pt>
                <c:pt idx="7">
                  <c:v>0.317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8FB-4914-95AB-46F2A30AF8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6141584"/>
        <c:axId val="2076966112"/>
      </c:scatterChart>
      <c:valAx>
        <c:axId val="1636141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6966112"/>
        <c:crosses val="autoZero"/>
        <c:crossBetween val="midCat"/>
      </c:valAx>
      <c:valAx>
        <c:axId val="2076966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61415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Just</a:t>
            </a:r>
            <a:r>
              <a:rPr lang="en-AU" baseline="0"/>
              <a:t> </a:t>
            </a:r>
            <a:r>
              <a:rPr lang="en-AU"/>
              <a:t>Off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90 deg Off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4.7328290928792417E-3"/>
                  <c:y val="-3.264477321217595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Turbo_3!$A$555:$A$585</c:f>
              <c:numCache>
                <c:formatCode>General</c:formatCode>
                <c:ptCount val="3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</c:numCache>
            </c:numRef>
          </c:xVal>
          <c:yVal>
            <c:numRef>
              <c:f>Turbo_3!$C$555:$C$585</c:f>
              <c:numCache>
                <c:formatCode>General</c:formatCode>
                <c:ptCount val="31"/>
                <c:pt idx="0">
                  <c:v>126.16</c:v>
                </c:pt>
                <c:pt idx="1">
                  <c:v>133.88</c:v>
                </c:pt>
                <c:pt idx="2">
                  <c:v>140.38</c:v>
                </c:pt>
                <c:pt idx="3">
                  <c:v>150.16</c:v>
                </c:pt>
                <c:pt idx="4">
                  <c:v>158.57</c:v>
                </c:pt>
                <c:pt idx="5">
                  <c:v>161.87</c:v>
                </c:pt>
                <c:pt idx="6">
                  <c:v>171.84</c:v>
                </c:pt>
                <c:pt idx="7">
                  <c:v>177.59</c:v>
                </c:pt>
                <c:pt idx="8">
                  <c:v>187.74</c:v>
                </c:pt>
                <c:pt idx="9">
                  <c:v>192.63</c:v>
                </c:pt>
                <c:pt idx="10">
                  <c:v>195.6</c:v>
                </c:pt>
                <c:pt idx="11">
                  <c:v>201.36</c:v>
                </c:pt>
                <c:pt idx="12">
                  <c:v>208.95</c:v>
                </c:pt>
                <c:pt idx="13">
                  <c:v>220.27</c:v>
                </c:pt>
                <c:pt idx="14">
                  <c:v>221.73</c:v>
                </c:pt>
                <c:pt idx="15">
                  <c:v>228.76</c:v>
                </c:pt>
                <c:pt idx="16">
                  <c:v>234.53</c:v>
                </c:pt>
                <c:pt idx="17">
                  <c:v>241.54</c:v>
                </c:pt>
                <c:pt idx="18">
                  <c:v>251.9</c:v>
                </c:pt>
                <c:pt idx="19">
                  <c:v>256.2</c:v>
                </c:pt>
                <c:pt idx="20">
                  <c:v>259.61</c:v>
                </c:pt>
                <c:pt idx="21">
                  <c:v>263.69</c:v>
                </c:pt>
                <c:pt idx="22">
                  <c:v>270.95999999999998</c:v>
                </c:pt>
                <c:pt idx="23">
                  <c:v>275.75</c:v>
                </c:pt>
                <c:pt idx="24">
                  <c:v>282.95999999999998</c:v>
                </c:pt>
                <c:pt idx="25">
                  <c:v>291.56</c:v>
                </c:pt>
                <c:pt idx="26">
                  <c:v>291.20999999999998</c:v>
                </c:pt>
                <c:pt idx="27">
                  <c:v>301.23</c:v>
                </c:pt>
                <c:pt idx="28">
                  <c:v>306.08</c:v>
                </c:pt>
                <c:pt idx="29">
                  <c:v>310.56</c:v>
                </c:pt>
                <c:pt idx="30">
                  <c:v>313.08999999999997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98E-4772-B027-D0BE34A1197F}"/>
            </c:ext>
          </c:extLst>
        </c:ser>
        <c:ser>
          <c:idx val="1"/>
          <c:order val="1"/>
          <c:tx>
            <c:v>Through PD 0 deg Off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5547778514457224E-2"/>
                  <c:y val="-2.40963517594421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Turbo_3!$A$588:$A$618</c:f>
              <c:numCache>
                <c:formatCode>General</c:formatCode>
                <c:ptCount val="3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</c:numCache>
            </c:numRef>
          </c:xVal>
          <c:yVal>
            <c:numRef>
              <c:f>Turbo_3!$C$588:$C$618</c:f>
              <c:numCache>
                <c:formatCode>General</c:formatCode>
                <c:ptCount val="31"/>
                <c:pt idx="0">
                  <c:v>126.79</c:v>
                </c:pt>
                <c:pt idx="1">
                  <c:v>155.29</c:v>
                </c:pt>
                <c:pt idx="2">
                  <c:v>202.38</c:v>
                </c:pt>
                <c:pt idx="3">
                  <c:v>208.3</c:v>
                </c:pt>
                <c:pt idx="4">
                  <c:v>266.86</c:v>
                </c:pt>
                <c:pt idx="5">
                  <c:v>285.33</c:v>
                </c:pt>
                <c:pt idx="6">
                  <c:v>306.74</c:v>
                </c:pt>
                <c:pt idx="7">
                  <c:v>350.34</c:v>
                </c:pt>
                <c:pt idx="8">
                  <c:v>399.86</c:v>
                </c:pt>
                <c:pt idx="9">
                  <c:v>418.48</c:v>
                </c:pt>
                <c:pt idx="10">
                  <c:v>434.76</c:v>
                </c:pt>
                <c:pt idx="11">
                  <c:v>467.54</c:v>
                </c:pt>
                <c:pt idx="12">
                  <c:v>495.54</c:v>
                </c:pt>
                <c:pt idx="13">
                  <c:v>537.72</c:v>
                </c:pt>
                <c:pt idx="14">
                  <c:v>573.16</c:v>
                </c:pt>
                <c:pt idx="15">
                  <c:v>586.66</c:v>
                </c:pt>
                <c:pt idx="16">
                  <c:v>608.42999999999995</c:v>
                </c:pt>
                <c:pt idx="17">
                  <c:v>653.44000000000005</c:v>
                </c:pt>
                <c:pt idx="18">
                  <c:v>684.87</c:v>
                </c:pt>
                <c:pt idx="19">
                  <c:v>697.43</c:v>
                </c:pt>
                <c:pt idx="20">
                  <c:v>729.56</c:v>
                </c:pt>
                <c:pt idx="21">
                  <c:v>750.74</c:v>
                </c:pt>
                <c:pt idx="22">
                  <c:v>753.42</c:v>
                </c:pt>
                <c:pt idx="23">
                  <c:v>788.12</c:v>
                </c:pt>
                <c:pt idx="24">
                  <c:v>813.37</c:v>
                </c:pt>
                <c:pt idx="25">
                  <c:v>831.95</c:v>
                </c:pt>
                <c:pt idx="26">
                  <c:v>850.65</c:v>
                </c:pt>
                <c:pt idx="27">
                  <c:v>879.7</c:v>
                </c:pt>
                <c:pt idx="28">
                  <c:v>889.24</c:v>
                </c:pt>
                <c:pt idx="29">
                  <c:v>902.54</c:v>
                </c:pt>
                <c:pt idx="30">
                  <c:v>934.53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98E-4772-B027-D0BE34A119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5281327"/>
        <c:axId val="1581936271"/>
      </c:scatterChart>
      <c:valAx>
        <c:axId val="15752813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Current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1936271"/>
        <c:crosses val="autoZero"/>
        <c:crossBetween val="midCat"/>
      </c:valAx>
      <c:valAx>
        <c:axId val="158193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Off</a:t>
                </a:r>
                <a:r>
                  <a:rPr lang="en-AU" baseline="0"/>
                  <a:t> Analogread</a:t>
                </a:r>
                <a:endParaRPr lang="en-A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52813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Just</a:t>
            </a:r>
            <a:r>
              <a:rPr lang="en-AU" baseline="0"/>
              <a:t> </a:t>
            </a:r>
            <a:r>
              <a:rPr lang="en-AU"/>
              <a:t>Off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Turbo_3!$B$553</c:f>
              <c:strCache>
                <c:ptCount val="1"/>
                <c:pt idx="0">
                  <c:v>90 degree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xVal>
            <c:numRef>
              <c:f>Turbo_3!$A$555:$A$585</c:f>
              <c:numCache>
                <c:formatCode>General</c:formatCode>
                <c:ptCount val="3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</c:numCache>
            </c:numRef>
          </c:xVal>
          <c:yVal>
            <c:numRef>
              <c:f>Turbo_3!$G$555:$G$585</c:f>
              <c:numCache>
                <c:formatCode>General</c:formatCode>
                <c:ptCount val="31"/>
                <c:pt idx="0">
                  <c:v>-6.7000000000000171</c:v>
                </c:pt>
                <c:pt idx="1">
                  <c:v>-5.2370000000000232</c:v>
                </c:pt>
                <c:pt idx="2">
                  <c:v>-4.9940000000000282</c:v>
                </c:pt>
                <c:pt idx="3">
                  <c:v>-1.4710000000000321</c:v>
                </c:pt>
                <c:pt idx="4">
                  <c:v>0.68199999999998795</c:v>
                </c:pt>
                <c:pt idx="5">
                  <c:v>-2.2750000000000057</c:v>
                </c:pt>
                <c:pt idx="6">
                  <c:v>1.4379999999999882</c:v>
                </c:pt>
                <c:pt idx="7">
                  <c:v>0.93099999999998317</c:v>
                </c:pt>
                <c:pt idx="8">
                  <c:v>4.8239999999999839</c:v>
                </c:pt>
                <c:pt idx="9">
                  <c:v>3.4569999999999936</c:v>
                </c:pt>
                <c:pt idx="10">
                  <c:v>0.16999999999998749</c:v>
                </c:pt>
                <c:pt idx="11">
                  <c:v>-0.32699999999999818</c:v>
                </c:pt>
                <c:pt idx="12">
                  <c:v>1.0059999999999718</c:v>
                </c:pt>
                <c:pt idx="13">
                  <c:v>6.0689999999999884</c:v>
                </c:pt>
                <c:pt idx="14">
                  <c:v>1.2719999999999629</c:v>
                </c:pt>
                <c:pt idx="15">
                  <c:v>2.0449999999999591</c:v>
                </c:pt>
                <c:pt idx="16">
                  <c:v>1.5579999999999643</c:v>
                </c:pt>
                <c:pt idx="17">
                  <c:v>2.3109999999999786</c:v>
                </c:pt>
                <c:pt idx="18">
                  <c:v>6.4139999999999873</c:v>
                </c:pt>
                <c:pt idx="19">
                  <c:v>4.4569999999999652</c:v>
                </c:pt>
                <c:pt idx="20">
                  <c:v>1.6100000000000136</c:v>
                </c:pt>
                <c:pt idx="21">
                  <c:v>-0.56700000000006412</c:v>
                </c:pt>
                <c:pt idx="22">
                  <c:v>0.44599999999996953</c:v>
                </c:pt>
                <c:pt idx="23">
                  <c:v>-1.021000000000015</c:v>
                </c:pt>
                <c:pt idx="24">
                  <c:v>-6.8000000000040473E-2</c:v>
                </c:pt>
                <c:pt idx="25">
                  <c:v>2.2749999999999773</c:v>
                </c:pt>
                <c:pt idx="26">
                  <c:v>-4.3320000000000505</c:v>
                </c:pt>
                <c:pt idx="27">
                  <c:v>-0.56900000000001683</c:v>
                </c:pt>
                <c:pt idx="28">
                  <c:v>-1.9760000000000559</c:v>
                </c:pt>
                <c:pt idx="29">
                  <c:v>-3.7529999999999859</c:v>
                </c:pt>
                <c:pt idx="30">
                  <c:v>-7.480000000000075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A18-4EB0-AAAB-E0C1BF81FF2A}"/>
            </c:ext>
          </c:extLst>
        </c:ser>
        <c:ser>
          <c:idx val="1"/>
          <c:order val="1"/>
          <c:tx>
            <c:strRef>
              <c:f>Turbo_3!$B$587</c:f>
              <c:strCache>
                <c:ptCount val="1"/>
                <c:pt idx="0">
                  <c:v>Through PD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Turbo_3!$A$588:$A$618</c:f>
              <c:numCache>
                <c:formatCode>General</c:formatCode>
                <c:ptCount val="3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</c:numCache>
            </c:numRef>
          </c:xVal>
          <c:yVal>
            <c:numRef>
              <c:f>Turbo_3!$G$588:$G$618</c:f>
              <c:numCache>
                <c:formatCode>General</c:formatCode>
                <c:ptCount val="31"/>
                <c:pt idx="0">
                  <c:v>-33.909999999999982</c:v>
                </c:pt>
                <c:pt idx="1">
                  <c:v>-32.510999999999996</c:v>
                </c:pt>
                <c:pt idx="2">
                  <c:v>-12.521999999999991</c:v>
                </c:pt>
                <c:pt idx="3">
                  <c:v>-33.702999999999975</c:v>
                </c:pt>
                <c:pt idx="4">
                  <c:v>-2.2439999999999714</c:v>
                </c:pt>
                <c:pt idx="5">
                  <c:v>-10.875</c:v>
                </c:pt>
                <c:pt idx="6">
                  <c:v>-16.566000000000031</c:v>
                </c:pt>
                <c:pt idx="7">
                  <c:v>-6.7000000000064119E-2</c:v>
                </c:pt>
                <c:pt idx="8">
                  <c:v>22.351999999999975</c:v>
                </c:pt>
                <c:pt idx="9">
                  <c:v>13.870999999999981</c:v>
                </c:pt>
                <c:pt idx="10">
                  <c:v>3.0500000000000114</c:v>
                </c:pt>
                <c:pt idx="11">
                  <c:v>8.728999999999985</c:v>
                </c:pt>
                <c:pt idx="12">
                  <c:v>9.6279999999999859</c:v>
                </c:pt>
                <c:pt idx="13">
                  <c:v>24.706999999999994</c:v>
                </c:pt>
                <c:pt idx="14">
                  <c:v>33.045999999999935</c:v>
                </c:pt>
                <c:pt idx="15">
                  <c:v>19.444999999999936</c:v>
                </c:pt>
                <c:pt idx="16">
                  <c:v>14.113999999999919</c:v>
                </c:pt>
                <c:pt idx="17">
                  <c:v>32.023000000000025</c:v>
                </c:pt>
                <c:pt idx="18">
                  <c:v>36.351999999999975</c:v>
                </c:pt>
                <c:pt idx="19">
                  <c:v>21.811000000000035</c:v>
                </c:pt>
                <c:pt idx="20">
                  <c:v>26.839999999999918</c:v>
                </c:pt>
                <c:pt idx="21">
                  <c:v>20.919000000000096</c:v>
                </c:pt>
                <c:pt idx="22">
                  <c:v>-3.5020000000000664</c:v>
                </c:pt>
                <c:pt idx="23">
                  <c:v>4.0969999999998663</c:v>
                </c:pt>
                <c:pt idx="24">
                  <c:v>2.2459999999999809</c:v>
                </c:pt>
                <c:pt idx="25">
                  <c:v>-6.2750000000000909</c:v>
                </c:pt>
                <c:pt idx="26">
                  <c:v>-14.676000000000045</c:v>
                </c:pt>
                <c:pt idx="27">
                  <c:v>-12.727000000000089</c:v>
                </c:pt>
                <c:pt idx="28">
                  <c:v>-30.288000000000011</c:v>
                </c:pt>
                <c:pt idx="29">
                  <c:v>-44.089000000000169</c:v>
                </c:pt>
                <c:pt idx="30">
                  <c:v>-39.200000000000045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A18-4EB0-AAAB-E0C1BF81FF2A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1575281327"/>
        <c:axId val="1581936271"/>
      </c:scatterChart>
      <c:valAx>
        <c:axId val="15752813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Current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1936271"/>
        <c:crosses val="autoZero"/>
        <c:crossBetween val="midCat"/>
      </c:valAx>
      <c:valAx>
        <c:axId val="158193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Off</a:t>
                </a:r>
                <a:r>
                  <a:rPr lang="en-AU" baseline="0"/>
                  <a:t> Analogread</a:t>
                </a:r>
                <a:endParaRPr lang="en-A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52813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Just</a:t>
            </a:r>
            <a:r>
              <a:rPr lang="en-AU" baseline="0"/>
              <a:t> </a:t>
            </a:r>
            <a:r>
              <a:rPr lang="en-AU"/>
              <a:t>On</a:t>
            </a:r>
            <a:r>
              <a:rPr lang="en-AU" baseline="0"/>
              <a:t> </a:t>
            </a:r>
            <a:endParaRPr lang="en-A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90 deg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xVal>
            <c:numRef>
              <c:f>Turbo_3!$A$555:$A$585</c:f>
              <c:numCache>
                <c:formatCode>General</c:formatCode>
                <c:ptCount val="3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</c:numCache>
            </c:numRef>
          </c:xVal>
          <c:yVal>
            <c:numRef>
              <c:f>Turbo_3!$F$555:$F$585</c:f>
              <c:numCache>
                <c:formatCode>General</c:formatCode>
                <c:ptCount val="31"/>
                <c:pt idx="0">
                  <c:v>-5.7200000000000273</c:v>
                </c:pt>
                <c:pt idx="1">
                  <c:v>-4.4209999999999354</c:v>
                </c:pt>
                <c:pt idx="2">
                  <c:v>-4.3419999999999845</c:v>
                </c:pt>
                <c:pt idx="3">
                  <c:v>-1.0030000000000427</c:v>
                </c:pt>
                <c:pt idx="4">
                  <c:v>0.93600000000003547</c:v>
                </c:pt>
                <c:pt idx="5">
                  <c:v>-3.1849999999999454</c:v>
                </c:pt>
                <c:pt idx="6">
                  <c:v>0.55399999999997362</c:v>
                </c:pt>
                <c:pt idx="7">
                  <c:v>-0.22699999999997544</c:v>
                </c:pt>
                <c:pt idx="8">
                  <c:v>4.1419999999999391</c:v>
                </c:pt>
                <c:pt idx="9">
                  <c:v>3.5109999999999673</c:v>
                </c:pt>
                <c:pt idx="10">
                  <c:v>0.39999999999997726</c:v>
                </c:pt>
                <c:pt idx="11">
                  <c:v>-0.81100000000003547</c:v>
                </c:pt>
                <c:pt idx="12">
                  <c:v>0.82799999999997453</c:v>
                </c:pt>
                <c:pt idx="13">
                  <c:v>6.4270000000000209</c:v>
                </c:pt>
                <c:pt idx="14">
                  <c:v>1.2459999999999809</c:v>
                </c:pt>
                <c:pt idx="15">
                  <c:v>2.1550000000000864</c:v>
                </c:pt>
                <c:pt idx="16">
                  <c:v>1.0940000000000509</c:v>
                </c:pt>
                <c:pt idx="17">
                  <c:v>1.47300000000007</c:v>
                </c:pt>
                <c:pt idx="18">
                  <c:v>5.942000000000121</c:v>
                </c:pt>
                <c:pt idx="19">
                  <c:v>4.2410000000000991</c:v>
                </c:pt>
                <c:pt idx="20">
                  <c:v>1.0300000000000864</c:v>
                </c:pt>
                <c:pt idx="21">
                  <c:v>-0.17099999999993543</c:v>
                </c:pt>
                <c:pt idx="22">
                  <c:v>0.96800000000007458</c:v>
                </c:pt>
                <c:pt idx="23">
                  <c:v>-9.2999999999960892E-2</c:v>
                </c:pt>
                <c:pt idx="24">
                  <c:v>0.92600000000004457</c:v>
                </c:pt>
                <c:pt idx="25">
                  <c:v>2.8450000000000273</c:v>
                </c:pt>
                <c:pt idx="26">
                  <c:v>-3.7659999999999627</c:v>
                </c:pt>
                <c:pt idx="27">
                  <c:v>-0.67699999999990723</c:v>
                </c:pt>
                <c:pt idx="28">
                  <c:v>-1.9279999999999973</c:v>
                </c:pt>
                <c:pt idx="29">
                  <c:v>-4.4289999999999736</c:v>
                </c:pt>
                <c:pt idx="30">
                  <c:v>-7.8799999999999955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8A0-4FF6-9E6D-C0A651C6855E}"/>
            </c:ext>
          </c:extLst>
        </c:ser>
        <c:ser>
          <c:idx val="1"/>
          <c:order val="1"/>
          <c:tx>
            <c:v>Through PD 0 deg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Turbo_3!$A$588:$A$618</c:f>
              <c:numCache>
                <c:formatCode>General</c:formatCode>
                <c:ptCount val="3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</c:numCache>
            </c:numRef>
          </c:xVal>
          <c:yVal>
            <c:numRef>
              <c:f>Turbo_3!$F$588:$F$618</c:f>
              <c:numCache>
                <c:formatCode>General</c:formatCode>
                <c:ptCount val="31"/>
                <c:pt idx="0">
                  <c:v>-35.480000000000018</c:v>
                </c:pt>
                <c:pt idx="1">
                  <c:v>-33.206000000000131</c:v>
                </c:pt>
                <c:pt idx="2">
                  <c:v>-11.422000000000025</c:v>
                </c:pt>
                <c:pt idx="3">
                  <c:v>-32.768000000000029</c:v>
                </c:pt>
                <c:pt idx="4">
                  <c:v>-1.1440000000000055</c:v>
                </c:pt>
                <c:pt idx="5">
                  <c:v>-10.259999999999991</c:v>
                </c:pt>
                <c:pt idx="6">
                  <c:v>-16.30600000000004</c:v>
                </c:pt>
                <c:pt idx="7">
                  <c:v>0.64800000000002456</c:v>
                </c:pt>
                <c:pt idx="8">
                  <c:v>21.932000000000016</c:v>
                </c:pt>
                <c:pt idx="9">
                  <c:v>13.55600000000004</c:v>
                </c:pt>
                <c:pt idx="10">
                  <c:v>3.3299999999999272</c:v>
                </c:pt>
                <c:pt idx="11">
                  <c:v>9.2440000000000282</c:v>
                </c:pt>
                <c:pt idx="12">
                  <c:v>9.7379999999999427</c:v>
                </c:pt>
                <c:pt idx="13">
                  <c:v>24.912000000000035</c:v>
                </c:pt>
                <c:pt idx="14">
                  <c:v>32.955999999999904</c:v>
                </c:pt>
                <c:pt idx="15">
                  <c:v>19.099999999999909</c:v>
                </c:pt>
                <c:pt idx="16">
                  <c:v>13.253999999999905</c:v>
                </c:pt>
                <c:pt idx="17">
                  <c:v>29.458000000000084</c:v>
                </c:pt>
                <c:pt idx="18">
                  <c:v>34.86200000000008</c:v>
                </c:pt>
                <c:pt idx="19">
                  <c:v>20.375999999999976</c:v>
                </c:pt>
                <c:pt idx="20">
                  <c:v>25.560000000000173</c:v>
                </c:pt>
                <c:pt idx="21">
                  <c:v>21.763999999999896</c:v>
                </c:pt>
                <c:pt idx="22">
                  <c:v>-2.6620000000000346</c:v>
                </c:pt>
                <c:pt idx="23">
                  <c:v>5.11200000000008</c:v>
                </c:pt>
                <c:pt idx="24">
                  <c:v>3.3160000000000309</c:v>
                </c:pt>
                <c:pt idx="25">
                  <c:v>-5.0699999999999363</c:v>
                </c:pt>
                <c:pt idx="26">
                  <c:v>-13.996000000000095</c:v>
                </c:pt>
                <c:pt idx="27">
                  <c:v>-12.182000000000016</c:v>
                </c:pt>
                <c:pt idx="28">
                  <c:v>-29.728000000000065</c:v>
                </c:pt>
                <c:pt idx="29">
                  <c:v>-45.304000000000087</c:v>
                </c:pt>
                <c:pt idx="30">
                  <c:v>-39.449999999999818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8A0-4FF6-9E6D-C0A651C6855E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1575281327"/>
        <c:axId val="1581936271"/>
      </c:scatterChart>
      <c:valAx>
        <c:axId val="15752813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Current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1936271"/>
        <c:crosses val="autoZero"/>
        <c:crossBetween val="midCat"/>
      </c:valAx>
      <c:valAx>
        <c:axId val="158193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On</a:t>
                </a:r>
                <a:r>
                  <a:rPr lang="en-AU" baseline="0"/>
                  <a:t> Analogread</a:t>
                </a:r>
                <a:endParaRPr lang="en-A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52813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On-Off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Turbo_3!$B$553</c:f>
              <c:strCache>
                <c:ptCount val="1"/>
                <c:pt idx="0">
                  <c:v>90 degree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xVal>
            <c:numRef>
              <c:f>Turbo_3!$A$555:$A$585</c:f>
              <c:numCache>
                <c:formatCode>General</c:formatCode>
                <c:ptCount val="3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</c:numCache>
            </c:numRef>
          </c:xVal>
          <c:yVal>
            <c:numRef>
              <c:f>Turbo_3!$H$555:$H$585</c:f>
              <c:numCache>
                <c:formatCode>General</c:formatCode>
                <c:ptCount val="31"/>
                <c:pt idx="0">
                  <c:v>0.97999999999996135</c:v>
                </c:pt>
                <c:pt idx="1">
                  <c:v>0.8335999999999899</c:v>
                </c:pt>
                <c:pt idx="2">
                  <c:v>0.68719999999996162</c:v>
                </c:pt>
                <c:pt idx="3">
                  <c:v>0.52079999999995152</c:v>
                </c:pt>
                <c:pt idx="4">
                  <c:v>0.32439999999996871</c:v>
                </c:pt>
                <c:pt idx="5">
                  <c:v>-0.82200000000005957</c:v>
                </c:pt>
                <c:pt idx="6">
                  <c:v>-0.77840000000003329</c:v>
                </c:pt>
                <c:pt idx="7">
                  <c:v>-1.0348000000000184</c:v>
                </c:pt>
                <c:pt idx="8">
                  <c:v>-0.54120000000000346</c:v>
                </c:pt>
                <c:pt idx="9">
                  <c:v>0.21239999999994552</c:v>
                </c:pt>
                <c:pt idx="10">
                  <c:v>0.40600000000000591</c:v>
                </c:pt>
                <c:pt idx="11">
                  <c:v>-0.2903999999999769</c:v>
                </c:pt>
                <c:pt idx="12">
                  <c:v>3.3199999999965257E-2</c:v>
                </c:pt>
                <c:pt idx="13">
                  <c:v>0.58679999999998245</c:v>
                </c:pt>
                <c:pt idx="14">
                  <c:v>0.22039999999998372</c:v>
                </c:pt>
                <c:pt idx="15">
                  <c:v>0.3739999999999668</c:v>
                </c:pt>
                <c:pt idx="16">
                  <c:v>-0.18240000000002965</c:v>
                </c:pt>
                <c:pt idx="17">
                  <c:v>-0.53880000000003747</c:v>
                </c:pt>
                <c:pt idx="18">
                  <c:v>-0.15519999999997935</c:v>
                </c:pt>
                <c:pt idx="19">
                  <c:v>0.11839999999995143</c:v>
                </c:pt>
                <c:pt idx="20">
                  <c:v>-0.22800000000000864</c:v>
                </c:pt>
                <c:pt idx="21">
                  <c:v>0.76560000000000628</c:v>
                </c:pt>
                <c:pt idx="22">
                  <c:v>0.90919999999994161</c:v>
                </c:pt>
                <c:pt idx="23">
                  <c:v>1.3327999999999633</c:v>
                </c:pt>
                <c:pt idx="24">
                  <c:v>1.4164000000000101</c:v>
                </c:pt>
                <c:pt idx="25">
                  <c:v>1.0099999999999341</c:v>
                </c:pt>
                <c:pt idx="26">
                  <c:v>1.0235999999999876</c:v>
                </c:pt>
                <c:pt idx="27">
                  <c:v>0.36719999999996844</c:v>
                </c:pt>
                <c:pt idx="28">
                  <c:v>0.54079999999999018</c:v>
                </c:pt>
                <c:pt idx="29">
                  <c:v>-0.16560000000004038</c:v>
                </c:pt>
                <c:pt idx="30">
                  <c:v>0.1279999999999859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F0F-4721-A4FB-49B8CCBFA83C}"/>
            </c:ext>
          </c:extLst>
        </c:ser>
        <c:ser>
          <c:idx val="1"/>
          <c:order val="1"/>
          <c:tx>
            <c:strRef>
              <c:f>Turbo_3!$B$587</c:f>
              <c:strCache>
                <c:ptCount val="1"/>
                <c:pt idx="0">
                  <c:v>Through PD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Turbo_3!$A$588:$A$618</c:f>
              <c:numCache>
                <c:formatCode>General</c:formatCode>
                <c:ptCount val="3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  <c:pt idx="11">
                  <c:v>110</c:v>
                </c:pt>
                <c:pt idx="12">
                  <c:v>120</c:v>
                </c:pt>
                <c:pt idx="13">
                  <c:v>130</c:v>
                </c:pt>
                <c:pt idx="14">
                  <c:v>140</c:v>
                </c:pt>
                <c:pt idx="15">
                  <c:v>150</c:v>
                </c:pt>
                <c:pt idx="16">
                  <c:v>160</c:v>
                </c:pt>
                <c:pt idx="17">
                  <c:v>170</c:v>
                </c:pt>
                <c:pt idx="18">
                  <c:v>180</c:v>
                </c:pt>
                <c:pt idx="19">
                  <c:v>190</c:v>
                </c:pt>
                <c:pt idx="20">
                  <c:v>200</c:v>
                </c:pt>
                <c:pt idx="21">
                  <c:v>210</c:v>
                </c:pt>
                <c:pt idx="22">
                  <c:v>220</c:v>
                </c:pt>
                <c:pt idx="23">
                  <c:v>230</c:v>
                </c:pt>
                <c:pt idx="24">
                  <c:v>240</c:v>
                </c:pt>
                <c:pt idx="25">
                  <c:v>250</c:v>
                </c:pt>
                <c:pt idx="26">
                  <c:v>260</c:v>
                </c:pt>
                <c:pt idx="27">
                  <c:v>270</c:v>
                </c:pt>
                <c:pt idx="28">
                  <c:v>280</c:v>
                </c:pt>
                <c:pt idx="29">
                  <c:v>290</c:v>
                </c:pt>
                <c:pt idx="30">
                  <c:v>300</c:v>
                </c:pt>
              </c:numCache>
            </c:numRef>
          </c:xVal>
          <c:yVal>
            <c:numRef>
              <c:f>Turbo_3!$H$588:$H$618</c:f>
              <c:numCache>
                <c:formatCode>General</c:formatCode>
                <c:ptCount val="31"/>
                <c:pt idx="0">
                  <c:v>-1.5699999999999932</c:v>
                </c:pt>
                <c:pt idx="1">
                  <c:v>-0.69499999999999318</c:v>
                </c:pt>
                <c:pt idx="2">
                  <c:v>1.1000000000000227</c:v>
                </c:pt>
                <c:pt idx="3">
                  <c:v>0.93500000000005912</c:v>
                </c:pt>
                <c:pt idx="4">
                  <c:v>1.1000000000000227</c:v>
                </c:pt>
                <c:pt idx="5">
                  <c:v>0.61500000000000909</c:v>
                </c:pt>
                <c:pt idx="6">
                  <c:v>0.25999999999999091</c:v>
                </c:pt>
                <c:pt idx="7">
                  <c:v>0.71500000000003183</c:v>
                </c:pt>
                <c:pt idx="8">
                  <c:v>-0.41999999999995907</c:v>
                </c:pt>
                <c:pt idx="9">
                  <c:v>-0.31499999999999773</c:v>
                </c:pt>
                <c:pt idx="10">
                  <c:v>0.28000000000002956</c:v>
                </c:pt>
                <c:pt idx="11">
                  <c:v>0.5150000000000432</c:v>
                </c:pt>
                <c:pt idx="12">
                  <c:v>0.11000000000007049</c:v>
                </c:pt>
                <c:pt idx="13">
                  <c:v>0.20499999999998408</c:v>
                </c:pt>
                <c:pt idx="14">
                  <c:v>-8.9999999999974989E-2</c:v>
                </c:pt>
                <c:pt idx="15">
                  <c:v>-0.34499999999997044</c:v>
                </c:pt>
                <c:pt idx="16">
                  <c:v>-0.86000000000001364</c:v>
                </c:pt>
                <c:pt idx="17">
                  <c:v>-2.5649999999999977</c:v>
                </c:pt>
                <c:pt idx="18">
                  <c:v>-1.4899999999999523</c:v>
                </c:pt>
                <c:pt idx="19">
                  <c:v>-1.4349999999999454</c:v>
                </c:pt>
                <c:pt idx="20">
                  <c:v>-1.2799999999999727</c:v>
                </c:pt>
                <c:pt idx="21">
                  <c:v>0.84499999999997044</c:v>
                </c:pt>
                <c:pt idx="22">
                  <c:v>0.83999999999997499</c:v>
                </c:pt>
                <c:pt idx="23">
                  <c:v>1.0149999999999864</c:v>
                </c:pt>
                <c:pt idx="24">
                  <c:v>1.0699999999999932</c:v>
                </c:pt>
                <c:pt idx="25">
                  <c:v>1.2050000000000409</c:v>
                </c:pt>
                <c:pt idx="26">
                  <c:v>0.68000000000000682</c:v>
                </c:pt>
                <c:pt idx="27">
                  <c:v>0.54500000000001592</c:v>
                </c:pt>
                <c:pt idx="28">
                  <c:v>0.56000000000005912</c:v>
                </c:pt>
                <c:pt idx="29">
                  <c:v>-1.214999999999975</c:v>
                </c:pt>
                <c:pt idx="30">
                  <c:v>-0.25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F0F-4721-A4FB-49B8CCBFA83C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1575281327"/>
        <c:axId val="1581936271"/>
      </c:scatterChart>
      <c:valAx>
        <c:axId val="15752813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Current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1936271"/>
        <c:crosses val="autoZero"/>
        <c:crossBetween val="midCat"/>
      </c:valAx>
      <c:valAx>
        <c:axId val="158193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Off</a:t>
                </a:r>
                <a:r>
                  <a:rPr lang="en-AU" baseline="0"/>
                  <a:t> Analogread</a:t>
                </a:r>
                <a:endParaRPr lang="en-A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52813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25mA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'exp1'!$A$29:$A$38</c:f>
              <c:numCache>
                <c:formatCode>General</c:formatCode>
                <c:ptCount val="10"/>
                <c:pt idx="0">
                  <c:v>0</c:v>
                </c:pt>
                <c:pt idx="1">
                  <c:v>10.7</c:v>
                </c:pt>
                <c:pt idx="2">
                  <c:v>21.1</c:v>
                </c:pt>
                <c:pt idx="3">
                  <c:v>30.4</c:v>
                </c:pt>
                <c:pt idx="4">
                  <c:v>35.4</c:v>
                </c:pt>
                <c:pt idx="5">
                  <c:v>79.900000000000006</c:v>
                </c:pt>
                <c:pt idx="6">
                  <c:v>208</c:v>
                </c:pt>
                <c:pt idx="7">
                  <c:v>464</c:v>
                </c:pt>
              </c:numCache>
            </c:numRef>
          </c:xVal>
          <c:yVal>
            <c:numRef>
              <c:f>'exp1'!$D$29:$D$38</c:f>
              <c:numCache>
                <c:formatCode>General</c:formatCode>
                <c:ptCount val="10"/>
                <c:pt idx="0">
                  <c:v>1.3440000000000001</c:v>
                </c:pt>
                <c:pt idx="1">
                  <c:v>1.59</c:v>
                </c:pt>
                <c:pt idx="2">
                  <c:v>1.609</c:v>
                </c:pt>
                <c:pt idx="3">
                  <c:v>1.57</c:v>
                </c:pt>
                <c:pt idx="4">
                  <c:v>1.1539999999999999</c:v>
                </c:pt>
                <c:pt idx="5">
                  <c:v>1.3</c:v>
                </c:pt>
                <c:pt idx="6">
                  <c:v>0.8</c:v>
                </c:pt>
                <c:pt idx="7">
                  <c:v>0.2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E38-47D9-90AA-E119E5E80D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7293520"/>
        <c:axId val="2077296016"/>
      </c:scatterChart>
      <c:valAx>
        <c:axId val="2077293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296016"/>
        <c:crosses val="autoZero"/>
        <c:crossBetween val="midCat"/>
      </c:valAx>
      <c:valAx>
        <c:axId val="2077296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2935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'exp2'!$C$2</c:f>
              <c:strCache>
                <c:ptCount val="1"/>
                <c:pt idx="0">
                  <c:v>90 deg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'exp2'!$A$3:$A$12</c:f>
              <c:numCache>
                <c:formatCode>General</c:formatCode>
                <c:ptCount val="10"/>
                <c:pt idx="0">
                  <c:v>24.1</c:v>
                </c:pt>
                <c:pt idx="1">
                  <c:v>54.6</c:v>
                </c:pt>
                <c:pt idx="2">
                  <c:v>86.3</c:v>
                </c:pt>
                <c:pt idx="3">
                  <c:v>133</c:v>
                </c:pt>
                <c:pt idx="4">
                  <c:v>216</c:v>
                </c:pt>
                <c:pt idx="5">
                  <c:v>288</c:v>
                </c:pt>
                <c:pt idx="6">
                  <c:v>390</c:v>
                </c:pt>
                <c:pt idx="7">
                  <c:v>1007</c:v>
                </c:pt>
                <c:pt idx="8">
                  <c:v>1288</c:v>
                </c:pt>
                <c:pt idx="9">
                  <c:v>5420</c:v>
                </c:pt>
              </c:numCache>
            </c:numRef>
          </c:xVal>
          <c:yVal>
            <c:numRef>
              <c:f>'exp2'!$C$3:$C$12</c:f>
              <c:numCache>
                <c:formatCode>General</c:formatCode>
                <c:ptCount val="10"/>
                <c:pt idx="0">
                  <c:v>0.108</c:v>
                </c:pt>
                <c:pt idx="1">
                  <c:v>0.13600000000000001</c:v>
                </c:pt>
                <c:pt idx="2">
                  <c:v>0.16300000000000001</c:v>
                </c:pt>
                <c:pt idx="3">
                  <c:v>0.192</c:v>
                </c:pt>
                <c:pt idx="4">
                  <c:v>0.26200000000000001</c:v>
                </c:pt>
                <c:pt idx="5">
                  <c:v>0.34399999999999997</c:v>
                </c:pt>
                <c:pt idx="6">
                  <c:v>0.40500000000000003</c:v>
                </c:pt>
                <c:pt idx="7">
                  <c:v>0.74</c:v>
                </c:pt>
                <c:pt idx="8">
                  <c:v>1.325</c:v>
                </c:pt>
                <c:pt idx="9">
                  <c:v>1.825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B35-4BD4-ADC4-8841B7168C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4103456"/>
        <c:axId val="1234102208"/>
      </c:scatterChart>
      <c:valAx>
        <c:axId val="1234103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4102208"/>
        <c:crosses val="autoZero"/>
        <c:crossBetween val="midCat"/>
      </c:valAx>
      <c:valAx>
        <c:axId val="1234102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41034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'exp2'!$B$2</c:f>
              <c:strCache>
                <c:ptCount val="1"/>
                <c:pt idx="0">
                  <c:v>Transmission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'exp2'!$A$3:$A$12</c:f>
              <c:numCache>
                <c:formatCode>General</c:formatCode>
                <c:ptCount val="10"/>
                <c:pt idx="0">
                  <c:v>24.1</c:v>
                </c:pt>
                <c:pt idx="1">
                  <c:v>54.6</c:v>
                </c:pt>
                <c:pt idx="2">
                  <c:v>86.3</c:v>
                </c:pt>
                <c:pt idx="3">
                  <c:v>133</c:v>
                </c:pt>
                <c:pt idx="4">
                  <c:v>216</c:v>
                </c:pt>
                <c:pt idx="5">
                  <c:v>288</c:v>
                </c:pt>
                <c:pt idx="6">
                  <c:v>390</c:v>
                </c:pt>
                <c:pt idx="7">
                  <c:v>1007</c:v>
                </c:pt>
                <c:pt idx="8">
                  <c:v>1288</c:v>
                </c:pt>
                <c:pt idx="9">
                  <c:v>5420</c:v>
                </c:pt>
              </c:numCache>
            </c:numRef>
          </c:xVal>
          <c:yVal>
            <c:numRef>
              <c:f>'exp2'!$B$3:$B$12</c:f>
              <c:numCache>
                <c:formatCode>General</c:formatCode>
                <c:ptCount val="10"/>
                <c:pt idx="0">
                  <c:v>3.19</c:v>
                </c:pt>
                <c:pt idx="1">
                  <c:v>2.823</c:v>
                </c:pt>
                <c:pt idx="2">
                  <c:v>2.7559999999999998</c:v>
                </c:pt>
                <c:pt idx="3">
                  <c:v>2.1389999999999998</c:v>
                </c:pt>
                <c:pt idx="4">
                  <c:v>1.92</c:v>
                </c:pt>
                <c:pt idx="5">
                  <c:v>1.7809999999999999</c:v>
                </c:pt>
                <c:pt idx="6">
                  <c:v>1.7270000000000001</c:v>
                </c:pt>
                <c:pt idx="7">
                  <c:v>0.73599999999999999</c:v>
                </c:pt>
                <c:pt idx="8">
                  <c:v>0.20499999999999999</c:v>
                </c:pt>
                <c:pt idx="9">
                  <c:v>0.20499999999999999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198-4588-9197-F92016E456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7199616"/>
        <c:axId val="627202944"/>
      </c:scatterChart>
      <c:valAx>
        <c:axId val="6271996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7202944"/>
        <c:crosses val="autoZero"/>
        <c:crossBetween val="midCat"/>
      </c:valAx>
      <c:valAx>
        <c:axId val="62720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71996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Transmission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'exp3'!$A$4:$A$14</c:f>
              <c:numCache>
                <c:formatCode>General</c:formatCode>
                <c:ptCount val="11"/>
                <c:pt idx="0">
                  <c:v>0</c:v>
                </c:pt>
                <c:pt idx="1">
                  <c:v>24.1</c:v>
                </c:pt>
                <c:pt idx="2">
                  <c:v>54.6</c:v>
                </c:pt>
                <c:pt idx="3">
                  <c:v>86.3</c:v>
                </c:pt>
                <c:pt idx="4">
                  <c:v>133</c:v>
                </c:pt>
                <c:pt idx="5">
                  <c:v>216</c:v>
                </c:pt>
                <c:pt idx="6">
                  <c:v>288</c:v>
                </c:pt>
                <c:pt idx="7">
                  <c:v>390</c:v>
                </c:pt>
                <c:pt idx="8">
                  <c:v>1007</c:v>
                </c:pt>
              </c:numCache>
            </c:numRef>
          </c:xVal>
          <c:yVal>
            <c:numRef>
              <c:f>'exp3'!$F$4:$F$14</c:f>
              <c:numCache>
                <c:formatCode>General</c:formatCode>
                <c:ptCount val="11"/>
                <c:pt idx="0">
                  <c:v>3.605</c:v>
                </c:pt>
                <c:pt idx="1">
                  <c:v>3.3890000000000002</c:v>
                </c:pt>
                <c:pt idx="2">
                  <c:v>3.887</c:v>
                </c:pt>
                <c:pt idx="3">
                  <c:v>3.6020000000000003</c:v>
                </c:pt>
                <c:pt idx="4">
                  <c:v>3.3890000000000002</c:v>
                </c:pt>
                <c:pt idx="5">
                  <c:v>3.323</c:v>
                </c:pt>
                <c:pt idx="6">
                  <c:v>2.4590000000000001</c:v>
                </c:pt>
                <c:pt idx="7">
                  <c:v>0.185</c:v>
                </c:pt>
                <c:pt idx="8">
                  <c:v>1.0900000000000001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E97-449F-81CA-783D31D80D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6383055"/>
        <c:axId val="1576389295"/>
      </c:scatterChart>
      <c:valAx>
        <c:axId val="15763830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6389295"/>
        <c:crosses val="autoZero"/>
        <c:crossBetween val="midCat"/>
      </c:valAx>
      <c:valAx>
        <c:axId val="15763892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63830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90</a:t>
            </a:r>
            <a:r>
              <a:rPr lang="en-AU" baseline="0"/>
              <a:t> deg</a:t>
            </a:r>
            <a:endParaRPr lang="en-A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'exp3'!$G$4:$G$12</c:f>
              <c:numCache>
                <c:formatCode>General</c:formatCode>
                <c:ptCount val="9"/>
                <c:pt idx="0">
                  <c:v>1.6079999999999999</c:v>
                </c:pt>
                <c:pt idx="1">
                  <c:v>1.6479999999999997</c:v>
                </c:pt>
                <c:pt idx="2">
                  <c:v>1.6190000000000002</c:v>
                </c:pt>
                <c:pt idx="3">
                  <c:v>1.7010000000000001</c:v>
                </c:pt>
                <c:pt idx="4">
                  <c:v>1.6879999999999999</c:v>
                </c:pt>
                <c:pt idx="5">
                  <c:v>1.8070000000000002</c:v>
                </c:pt>
                <c:pt idx="6">
                  <c:v>1.9539999999999997</c:v>
                </c:pt>
                <c:pt idx="7">
                  <c:v>2.02</c:v>
                </c:pt>
                <c:pt idx="8">
                  <c:v>2.3890000000000002</c:v>
                </c:pt>
              </c:numCache>
            </c:numRef>
          </c:xVal>
          <c:yVal>
            <c:numRef>
              <c:f>'exp3'!$A$4:$A$13</c:f>
              <c:numCache>
                <c:formatCode>General</c:formatCode>
                <c:ptCount val="10"/>
                <c:pt idx="0">
                  <c:v>0</c:v>
                </c:pt>
                <c:pt idx="1">
                  <c:v>24.1</c:v>
                </c:pt>
                <c:pt idx="2">
                  <c:v>54.6</c:v>
                </c:pt>
                <c:pt idx="3">
                  <c:v>86.3</c:v>
                </c:pt>
                <c:pt idx="4">
                  <c:v>133</c:v>
                </c:pt>
                <c:pt idx="5">
                  <c:v>216</c:v>
                </c:pt>
                <c:pt idx="6">
                  <c:v>288</c:v>
                </c:pt>
                <c:pt idx="7">
                  <c:v>390</c:v>
                </c:pt>
                <c:pt idx="8">
                  <c:v>1007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EA5-497E-B977-F29C871C51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5123663"/>
        <c:axId val="1045126575"/>
      </c:scatterChart>
      <c:valAx>
        <c:axId val="10451236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5126575"/>
        <c:crosses val="autoZero"/>
        <c:crossBetween val="midCat"/>
      </c:valAx>
      <c:valAx>
        <c:axId val="1045126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51236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1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tkinson Hyperlegible" pitchFamily="2" charset="0"/>
                <a:ea typeface="+mn-ea"/>
                <a:cs typeface="+mn-cs"/>
              </a:defRPr>
            </a:pPr>
            <a:r>
              <a:rPr lang="en-AU" sz="2800" b="1"/>
              <a:t>Voltage reading vs turbidity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1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tkinson Hyperlegible" pitchFamily="2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Inside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63500">
                <a:solidFill>
                  <a:schemeClr val="accent1"/>
                </a:solidFill>
              </a:ln>
              <a:effectLst/>
            </c:spPr>
          </c:marker>
          <c:trendline>
            <c:spPr>
              <a:ln w="57150" cap="rnd">
                <a:solidFill>
                  <a:schemeClr val="accent1">
                    <a:alpha val="60000"/>
                  </a:schemeClr>
                </a:solidFill>
                <a:prstDash val="solid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3715609969532345"/>
                  <c:y val="-7.590595406854384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8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tkinson Hyperlegible" pitchFamily="2" charset="0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'exp3'!$A$39:$A$47</c:f>
              <c:numCache>
                <c:formatCode>General</c:formatCode>
                <c:ptCount val="9"/>
                <c:pt idx="0">
                  <c:v>0</c:v>
                </c:pt>
                <c:pt idx="1">
                  <c:v>24.1</c:v>
                </c:pt>
                <c:pt idx="2">
                  <c:v>54.6</c:v>
                </c:pt>
                <c:pt idx="3">
                  <c:v>86.3</c:v>
                </c:pt>
                <c:pt idx="4">
                  <c:v>133</c:v>
                </c:pt>
                <c:pt idx="5">
                  <c:v>216</c:v>
                </c:pt>
                <c:pt idx="6">
                  <c:v>288</c:v>
                </c:pt>
                <c:pt idx="7">
                  <c:v>390</c:v>
                </c:pt>
                <c:pt idx="8">
                  <c:v>1007</c:v>
                </c:pt>
              </c:numCache>
            </c:numRef>
          </c:xVal>
          <c:yVal>
            <c:numRef>
              <c:f>'exp3'!$D$39:$D$47</c:f>
              <c:numCache>
                <c:formatCode>General</c:formatCode>
                <c:ptCount val="9"/>
                <c:pt idx="0">
                  <c:v>1.6259999999999999</c:v>
                </c:pt>
                <c:pt idx="1">
                  <c:v>1.661</c:v>
                </c:pt>
                <c:pt idx="2">
                  <c:v>1.681</c:v>
                </c:pt>
                <c:pt idx="3">
                  <c:v>1.73</c:v>
                </c:pt>
                <c:pt idx="4">
                  <c:v>1.7589999999999999</c:v>
                </c:pt>
                <c:pt idx="5">
                  <c:v>1.863</c:v>
                </c:pt>
                <c:pt idx="6">
                  <c:v>1.9259999999999999</c:v>
                </c:pt>
                <c:pt idx="7">
                  <c:v>2.08</c:v>
                </c:pt>
                <c:pt idx="8">
                  <c:v>2.4790000000000001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0CA-403E-9925-A9A30D89BDB7}"/>
            </c:ext>
          </c:extLst>
        </c:ser>
        <c:ser>
          <c:idx val="1"/>
          <c:order val="1"/>
          <c:tx>
            <c:v>Outside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63500">
                <a:solidFill>
                  <a:schemeClr val="accent2"/>
                </a:solidFill>
              </a:ln>
              <a:effectLst/>
            </c:spPr>
          </c:marker>
          <c:trendline>
            <c:spPr>
              <a:ln w="25400" cap="rnd">
                <a:solidFill>
                  <a:schemeClr val="accent2">
                    <a:alpha val="60000"/>
                  </a:schemeClr>
                </a:solidFill>
                <a:prstDash val="solid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9578652430867928E-2"/>
                  <c:y val="0.1303611971473249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8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tkinson Hyperlegible" pitchFamily="2" charset="0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'exp3'!$A$4:$A$12</c:f>
              <c:numCache>
                <c:formatCode>General</c:formatCode>
                <c:ptCount val="9"/>
                <c:pt idx="0">
                  <c:v>0</c:v>
                </c:pt>
                <c:pt idx="1">
                  <c:v>24.1</c:v>
                </c:pt>
                <c:pt idx="2">
                  <c:v>54.6</c:v>
                </c:pt>
                <c:pt idx="3">
                  <c:v>86.3</c:v>
                </c:pt>
                <c:pt idx="4">
                  <c:v>133</c:v>
                </c:pt>
                <c:pt idx="5">
                  <c:v>216</c:v>
                </c:pt>
                <c:pt idx="6">
                  <c:v>288</c:v>
                </c:pt>
                <c:pt idx="7">
                  <c:v>390</c:v>
                </c:pt>
                <c:pt idx="8">
                  <c:v>1007</c:v>
                </c:pt>
              </c:numCache>
            </c:numRef>
          </c:xVal>
          <c:yVal>
            <c:numRef>
              <c:f>'exp3'!$G$4:$G$12</c:f>
              <c:numCache>
                <c:formatCode>General</c:formatCode>
                <c:ptCount val="9"/>
                <c:pt idx="0">
                  <c:v>1.6079999999999999</c:v>
                </c:pt>
                <c:pt idx="1">
                  <c:v>1.6479999999999997</c:v>
                </c:pt>
                <c:pt idx="2">
                  <c:v>1.6190000000000002</c:v>
                </c:pt>
                <c:pt idx="3">
                  <c:v>1.7010000000000001</c:v>
                </c:pt>
                <c:pt idx="4">
                  <c:v>1.6879999999999999</c:v>
                </c:pt>
                <c:pt idx="5">
                  <c:v>1.8070000000000002</c:v>
                </c:pt>
                <c:pt idx="6">
                  <c:v>1.9539999999999997</c:v>
                </c:pt>
                <c:pt idx="7">
                  <c:v>2.02</c:v>
                </c:pt>
                <c:pt idx="8">
                  <c:v>2.3890000000000002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0CA-403E-9925-A9A30D89BD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8202431"/>
        <c:axId val="1008205343"/>
      </c:scatterChart>
      <c:valAx>
        <c:axId val="10082024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tkinson Hyperlegible" pitchFamily="2" charset="0"/>
                    <a:ea typeface="+mn-ea"/>
                    <a:cs typeface="+mn-cs"/>
                  </a:defRPr>
                </a:pPr>
                <a:r>
                  <a:rPr lang="en-AU" b="1"/>
                  <a:t>NTU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tkinson Hyperlegible" pitchFamily="2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tkinson Hyperlegible" pitchFamily="2" charset="0"/>
                <a:ea typeface="+mn-ea"/>
                <a:cs typeface="+mn-cs"/>
              </a:defRPr>
            </a:pPr>
            <a:endParaRPr lang="en-US"/>
          </a:p>
        </c:txPr>
        <c:crossAx val="1008205343"/>
        <c:crosses val="autoZero"/>
        <c:crossBetween val="midCat"/>
      </c:valAx>
      <c:valAx>
        <c:axId val="1008205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tkinson Hyperlegible" pitchFamily="2" charset="0"/>
                    <a:ea typeface="+mn-ea"/>
                    <a:cs typeface="+mn-cs"/>
                  </a:defRPr>
                </a:pPr>
                <a:r>
                  <a:rPr lang="en-AU" b="1"/>
                  <a:t>Voltage (V)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tkinson Hyperlegible" pitchFamily="2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tkinson Hyperlegible" pitchFamily="2" charset="0"/>
                <a:ea typeface="+mn-ea"/>
                <a:cs typeface="+mn-cs"/>
              </a:defRPr>
            </a:pPr>
            <a:endParaRPr lang="en-US"/>
          </a:p>
        </c:txPr>
        <c:crossAx val="100820243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tkinson Hyperlegible" pitchFamily="2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800">
          <a:latin typeface="Atkinson Hyperlegible" pitchFamily="2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Turbo 2.0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7918762524694418"/>
                  <c:y val="5.553920727171664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Turbo_2.0!$A$3:$A$18</c:f>
              <c:numCache>
                <c:formatCode>General</c:formatCode>
                <c:ptCount val="16"/>
                <c:pt idx="0">
                  <c:v>0</c:v>
                </c:pt>
                <c:pt idx="1">
                  <c:v>24.1</c:v>
                </c:pt>
                <c:pt idx="2">
                  <c:v>54.6</c:v>
                </c:pt>
                <c:pt idx="3">
                  <c:v>86.3</c:v>
                </c:pt>
                <c:pt idx="4">
                  <c:v>133</c:v>
                </c:pt>
                <c:pt idx="5">
                  <c:v>216</c:v>
                </c:pt>
                <c:pt idx="6">
                  <c:v>288</c:v>
                </c:pt>
                <c:pt idx="7">
                  <c:v>390</c:v>
                </c:pt>
                <c:pt idx="8">
                  <c:v>596</c:v>
                </c:pt>
                <c:pt idx="9">
                  <c:v>750</c:v>
                </c:pt>
                <c:pt idx="10">
                  <c:v>1007</c:v>
                </c:pt>
                <c:pt idx="11">
                  <c:v>1288</c:v>
                </c:pt>
                <c:pt idx="12">
                  <c:v>1838</c:v>
                </c:pt>
                <c:pt idx="13">
                  <c:v>2539</c:v>
                </c:pt>
                <c:pt idx="14">
                  <c:v>3003</c:v>
                </c:pt>
                <c:pt idx="15">
                  <c:v>3517</c:v>
                </c:pt>
              </c:numCache>
            </c:numRef>
          </c:xVal>
          <c:yVal>
            <c:numRef>
              <c:f>Turbo_2.0!$D$3:$D$18</c:f>
              <c:numCache>
                <c:formatCode>General</c:formatCode>
                <c:ptCount val="16"/>
                <c:pt idx="0">
                  <c:v>1893.23</c:v>
                </c:pt>
                <c:pt idx="1">
                  <c:v>1966.9800000000002</c:v>
                </c:pt>
                <c:pt idx="2">
                  <c:v>2007.55</c:v>
                </c:pt>
                <c:pt idx="3">
                  <c:v>2054.96</c:v>
                </c:pt>
                <c:pt idx="4">
                  <c:v>2168.3599999999997</c:v>
                </c:pt>
                <c:pt idx="5">
                  <c:v>2233.13</c:v>
                </c:pt>
                <c:pt idx="6">
                  <c:v>2324.5499999999997</c:v>
                </c:pt>
                <c:pt idx="7">
                  <c:v>2447.2200000000003</c:v>
                </c:pt>
                <c:pt idx="8">
                  <c:v>2796.91</c:v>
                </c:pt>
                <c:pt idx="9">
                  <c:v>3360.8199999999997</c:v>
                </c:pt>
                <c:pt idx="10">
                  <c:v>2950.84</c:v>
                </c:pt>
                <c:pt idx="11">
                  <c:v>3343.02</c:v>
                </c:pt>
                <c:pt idx="12">
                  <c:v>4673.93</c:v>
                </c:pt>
                <c:pt idx="13">
                  <c:v>4281.99</c:v>
                </c:pt>
                <c:pt idx="14">
                  <c:v>4315.9800000000005</c:v>
                </c:pt>
                <c:pt idx="15">
                  <c:v>4485.55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983-486B-B1F3-EA714F5856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6512559"/>
        <c:axId val="289345007"/>
      </c:scatterChart>
      <c:valAx>
        <c:axId val="2965125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NTU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9345007"/>
        <c:crosses val="autoZero"/>
        <c:crossBetween val="midCat"/>
      </c:valAx>
      <c:valAx>
        <c:axId val="289345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AnalogRead</a:t>
                </a:r>
                <a:r>
                  <a:rPr lang="en-AU" baseline="0"/>
                  <a:t> (12 bits)</a:t>
                </a:r>
                <a:endParaRPr lang="en-A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651255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</cx:f>
      </cx:numDim>
    </cx:data>
  </cx:chartData>
  <cx:chart>
    <cx:title pos="t" align="ctr" overlay="0">
      <cx:tx>
        <cx:txData>
          <cx:v>Sample_len=2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Sample_len=2</a:t>
          </a:r>
        </a:p>
      </cx:txPr>
    </cx:title>
    <cx:plotArea>
      <cx:plotAreaRegion>
        <cx:series layoutId="clusteredColumn" uniqueId="{82AEA8C3-3DE2-43F4-868D-95B88907DC32}" formatIdx="0">
          <cx:tx>
            <cx:txData>
              <cx:f/>
              <cx:v>Sample len 2</cx:v>
            </cx:txData>
          </cx:tx>
          <cx:dataId val="0"/>
          <cx:layoutPr>
            <cx:binning intervalClosed="r">
              <cx:binSize val="1"/>
            </cx:binning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_xlchart.v1.2</cx:f>
      </cx:numDim>
    </cx:data>
  </cx:chartData>
  <cx:chart>
    <cx:title pos="t" align="ctr" overlay="0">
      <cx:tx>
        <cx:txData>
          <cx:v>Sample_len=10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Sample_len=10</a:t>
          </a:r>
        </a:p>
      </cx:txPr>
    </cx:title>
    <cx:plotArea>
      <cx:plotAreaRegion>
        <cx:series layoutId="clusteredColumn" uniqueId="{82AEA8C3-3DE2-43F4-868D-95B88907DC32}" formatIdx="0">
          <cx:tx>
            <cx:txData>
              <cx:f/>
              <cx:v>Sample len 10</cx:v>
            </cx:txData>
          </cx:tx>
          <cx:dataId val="0"/>
          <cx:layoutPr>
            <cx:binning intervalClosed="r">
              <cx:binSize val="1"/>
            </cx:binning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txData>
          <cx:v>Sample_len=100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Sample_len=100</a:t>
          </a:r>
        </a:p>
      </cx:txPr>
    </cx:title>
    <cx:plotArea>
      <cx:plotAreaRegion>
        <cx:series layoutId="clusteredColumn" uniqueId="{122C23E8-45E5-405A-87E3-C54FCC86334B}">
          <cx:dataId val="0"/>
          <cx:layoutPr>
            <cx:binning intervalClosed="r">
              <cx:binSize val="1"/>
            </cx:binning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</cx:chartData>
  <cx:chart>
    <cx:title pos="t" align="ctr" overlay="0">
      <cx:tx>
        <cx:txData>
          <cx:v>Delay time = 20000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Delay time = 20000</a:t>
          </a:r>
        </a:p>
      </cx:txPr>
    </cx:title>
    <cx:plotArea>
      <cx:plotAreaRegion>
        <cx:series layoutId="clusteredColumn" uniqueId="{6CB04EFE-F7A3-4382-9294-2918B864AAAF}">
          <cx:dataId val="0"/>
          <cx:layoutPr>
            <cx:binning intervalClosed="r">
              <cx:binSize val="1"/>
            </cx:binning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5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6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7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.xml"/><Relationship Id="rId13" Type="http://schemas.openxmlformats.org/officeDocument/2006/relationships/chart" Target="../charts/chart21.xml"/><Relationship Id="rId3" Type="http://schemas.openxmlformats.org/officeDocument/2006/relationships/image" Target="../media/image1.jpeg"/><Relationship Id="rId7" Type="http://schemas.openxmlformats.org/officeDocument/2006/relationships/chart" Target="../charts/chart15.xml"/><Relationship Id="rId12" Type="http://schemas.openxmlformats.org/officeDocument/2006/relationships/chart" Target="../charts/chart20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6" Type="http://schemas.openxmlformats.org/officeDocument/2006/relationships/chart" Target="../charts/chart14.xml"/><Relationship Id="rId11" Type="http://schemas.openxmlformats.org/officeDocument/2006/relationships/chart" Target="../charts/chart19.xml"/><Relationship Id="rId5" Type="http://schemas.openxmlformats.org/officeDocument/2006/relationships/chart" Target="../charts/chart13.xml"/><Relationship Id="rId15" Type="http://schemas.openxmlformats.org/officeDocument/2006/relationships/chart" Target="../charts/chart23.xml"/><Relationship Id="rId10" Type="http://schemas.openxmlformats.org/officeDocument/2006/relationships/chart" Target="../charts/chart18.xml"/><Relationship Id="rId4" Type="http://schemas.openxmlformats.org/officeDocument/2006/relationships/image" Target="../media/image2.jpeg"/><Relationship Id="rId9" Type="http://schemas.openxmlformats.org/officeDocument/2006/relationships/chart" Target="../charts/chart17.xml"/><Relationship Id="rId14" Type="http://schemas.openxmlformats.org/officeDocument/2006/relationships/chart" Target="../charts/chart22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14/relationships/chartEx" Target="../charts/chartEx3.xml"/><Relationship Id="rId2" Type="http://schemas.microsoft.com/office/2014/relationships/chartEx" Target="../charts/chartEx2.xml"/><Relationship Id="rId1" Type="http://schemas.microsoft.com/office/2014/relationships/chartEx" Target="../charts/chartEx1.xml"/><Relationship Id="rId4" Type="http://schemas.microsoft.com/office/2014/relationships/chartEx" Target="../charts/chartEx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593725</xdr:colOff>
      <xdr:row>1</xdr:row>
      <xdr:rowOff>47625</xdr:rowOff>
    </xdr:from>
    <xdr:to>
      <xdr:col>12</xdr:col>
      <xdr:colOff>288925</xdr:colOff>
      <xdr:row>16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0944F2A-A77A-958D-1D1E-3318AC29E1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161925</xdr:colOff>
      <xdr:row>17</xdr:row>
      <xdr:rowOff>66675</xdr:rowOff>
    </xdr:from>
    <xdr:to>
      <xdr:col>12</xdr:col>
      <xdr:colOff>466725</xdr:colOff>
      <xdr:row>32</xdr:row>
      <xdr:rowOff>47625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F40C348-B149-6552-13B2-E530FF9D5BA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328706</xdr:colOff>
      <xdr:row>34</xdr:row>
      <xdr:rowOff>141194</xdr:rowOff>
    </xdr:from>
    <xdr:to>
      <xdr:col>13</xdr:col>
      <xdr:colOff>0</xdr:colOff>
      <xdr:row>49</xdr:row>
      <xdr:rowOff>82923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31970A0-CB4C-1741-EFD0-F9F5DDCF35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492125</xdr:colOff>
      <xdr:row>2</xdr:row>
      <xdr:rowOff>41275</xdr:rowOff>
    </xdr:from>
    <xdr:to>
      <xdr:col>13</xdr:col>
      <xdr:colOff>187325</xdr:colOff>
      <xdr:row>17</xdr:row>
      <xdr:rowOff>22225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C1D596E-FE5F-3703-FC6D-5CF119E48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514537</xdr:colOff>
      <xdr:row>18</xdr:row>
      <xdr:rowOff>93568</xdr:rowOff>
    </xdr:from>
    <xdr:to>
      <xdr:col>13</xdr:col>
      <xdr:colOff>209737</xdr:colOff>
      <xdr:row>33</xdr:row>
      <xdr:rowOff>74519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D644513-DD49-71E5-073C-F1D25A1CEB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210019</xdr:colOff>
      <xdr:row>18</xdr:row>
      <xdr:rowOff>61365</xdr:rowOff>
    </xdr:from>
    <xdr:to>
      <xdr:col>8</xdr:col>
      <xdr:colOff>50957</xdr:colOff>
      <xdr:row>33</xdr:row>
      <xdr:rowOff>42315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19E7C52-41F7-8046-74A5-BFE0B30CB4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505658</xdr:colOff>
      <xdr:row>18</xdr:row>
      <xdr:rowOff>158594</xdr:rowOff>
    </xdr:from>
    <xdr:to>
      <xdr:col>16</xdr:col>
      <xdr:colOff>196278</xdr:colOff>
      <xdr:row>33</xdr:row>
      <xdr:rowOff>139544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A210E52-BF4D-EEE0-584B-C5A7DF51262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881439</xdr:colOff>
      <xdr:row>48</xdr:row>
      <xdr:rowOff>142850</xdr:rowOff>
    </xdr:from>
    <xdr:to>
      <xdr:col>19</xdr:col>
      <xdr:colOff>287130</xdr:colOff>
      <xdr:row>72</xdr:row>
      <xdr:rowOff>111648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6B176F2-BFDC-4FE0-D582-D55B0F23FA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536574</xdr:colOff>
      <xdr:row>2</xdr:row>
      <xdr:rowOff>41275</xdr:rowOff>
    </xdr:from>
    <xdr:to>
      <xdr:col>16</xdr:col>
      <xdr:colOff>78394</xdr:colOff>
      <xdr:row>19</xdr:row>
      <xdr:rowOff>156790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3897B46-A868-2D73-F82E-CC934677B0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396332</xdr:colOff>
      <xdr:row>2</xdr:row>
      <xdr:rowOff>91964</xdr:rowOff>
    </xdr:from>
    <xdr:to>
      <xdr:col>23</xdr:col>
      <xdr:colOff>28432</xdr:colOff>
      <xdr:row>23</xdr:row>
      <xdr:rowOff>161120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437FF28-FFDB-127C-BC3A-790A4462D0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176496</xdr:colOff>
      <xdr:row>165</xdr:row>
      <xdr:rowOff>20620</xdr:rowOff>
    </xdr:from>
    <xdr:to>
      <xdr:col>25</xdr:col>
      <xdr:colOff>155011</xdr:colOff>
      <xdr:row>191</xdr:row>
      <xdr:rowOff>65314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EF452FAA-70B6-EC44-51B0-DC312E5BD4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467634</xdr:colOff>
      <xdr:row>191</xdr:row>
      <xdr:rowOff>150714</xdr:rowOff>
    </xdr:from>
    <xdr:to>
      <xdr:col>23</xdr:col>
      <xdr:colOff>604989</xdr:colOff>
      <xdr:row>215</xdr:row>
      <xdr:rowOff>83212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D6BCF34D-035B-1446-3EF0-DBB5462E69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8</xdr:col>
      <xdr:colOff>0</xdr:colOff>
      <xdr:row>218</xdr:row>
      <xdr:rowOff>0</xdr:rowOff>
    </xdr:from>
    <xdr:to>
      <xdr:col>18</xdr:col>
      <xdr:colOff>571501</xdr:colOff>
      <xdr:row>266</xdr:row>
      <xdr:rowOff>106680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62459F-BD52-34C0-279E-81810909A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6820" y="39867840"/>
          <a:ext cx="6667500" cy="88849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218</xdr:row>
      <xdr:rowOff>0</xdr:rowOff>
    </xdr:from>
    <xdr:to>
      <xdr:col>30</xdr:col>
      <xdr:colOff>571501</xdr:colOff>
      <xdr:row>266</xdr:row>
      <xdr:rowOff>106680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AA207D5-ADFE-F853-67DA-6EF52B085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52020" y="39867840"/>
          <a:ext cx="6667500" cy="88849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197571</xdr:colOff>
      <xdr:row>311</xdr:row>
      <xdr:rowOff>55071</xdr:rowOff>
    </xdr:from>
    <xdr:to>
      <xdr:col>19</xdr:col>
      <xdr:colOff>314171</xdr:colOff>
      <xdr:row>333</xdr:row>
      <xdr:rowOff>164224</xdr:rowOff>
    </xdr:to>
    <xdr:graphicFrame macro="">
      <xdr:nvGraphicFramePr>
        <xdr:cNvPr id="13" name="Chart 4">
          <a:extLst>
            <a:ext uri="{FF2B5EF4-FFF2-40B4-BE49-F238E27FC236}">
              <a16:creationId xmlns:a16="http://schemas.microsoft.com/office/drawing/2014/main" id="{CA06246B-2D74-9FD7-9E29-100EDB21DB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366919</xdr:colOff>
      <xdr:row>386</xdr:row>
      <xdr:rowOff>75410</xdr:rowOff>
    </xdr:from>
    <xdr:to>
      <xdr:col>21</xdr:col>
      <xdr:colOff>149000</xdr:colOff>
      <xdr:row>407</xdr:row>
      <xdr:rowOff>14652</xdr:rowOff>
    </xdr:to>
    <xdr:graphicFrame macro="">
      <xdr:nvGraphicFramePr>
        <xdr:cNvPr id="18" name="Chart 6">
          <a:extLst>
            <a:ext uri="{FF2B5EF4-FFF2-40B4-BE49-F238E27FC236}">
              <a16:creationId xmlns:a16="http://schemas.microsoft.com/office/drawing/2014/main" id="{3A71B5E9-5D16-F22A-763B-B6C04F59B44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349697</xdr:colOff>
      <xdr:row>380</xdr:row>
      <xdr:rowOff>69399</xdr:rowOff>
    </xdr:from>
    <xdr:to>
      <xdr:col>13</xdr:col>
      <xdr:colOff>177280</xdr:colOff>
      <xdr:row>386</xdr:row>
      <xdr:rowOff>34168</xdr:rowOff>
    </xdr:to>
    <xdr:sp macro="" textlink="">
      <xdr:nvSpPr>
        <xdr:cNvPr id="11" name="TextBox 9">
          <a:extLst>
            <a:ext uri="{FF2B5EF4-FFF2-40B4-BE49-F238E27FC236}">
              <a16:creationId xmlns:a16="http://schemas.microsoft.com/office/drawing/2014/main" id="{ABD6747F-E07D-AE7F-FCA9-1F9D318CAF35}"/>
            </a:ext>
          </a:extLst>
        </xdr:cNvPr>
        <xdr:cNvSpPr txBox="1"/>
      </xdr:nvSpPr>
      <xdr:spPr>
        <a:xfrm>
          <a:off x="9410659" y="71221963"/>
          <a:ext cx="2269890" cy="10882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two relationship have some sort of constant offset.</a:t>
          </a:r>
          <a:r>
            <a:rPr lang="en-AU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Should be possible to construct a 2D surface plot</a:t>
          </a:r>
          <a:endParaRPr lang="en-AU" sz="1100"/>
        </a:p>
      </xdr:txBody>
    </xdr:sp>
    <xdr:clientData/>
  </xdr:twoCellAnchor>
  <xdr:twoCellAnchor>
    <xdr:from>
      <xdr:col>8</xdr:col>
      <xdr:colOff>38100</xdr:colOff>
      <xdr:row>268</xdr:row>
      <xdr:rowOff>110490</xdr:rowOff>
    </xdr:from>
    <xdr:to>
      <xdr:col>18</xdr:col>
      <xdr:colOff>220980</xdr:colOff>
      <xdr:row>292</xdr:row>
      <xdr:rowOff>114300</xdr:rowOff>
    </xdr:to>
    <xdr:graphicFrame macro="">
      <xdr:nvGraphicFramePr>
        <xdr:cNvPr id="23" name="Chart 3">
          <a:extLst>
            <a:ext uri="{FF2B5EF4-FFF2-40B4-BE49-F238E27FC236}">
              <a16:creationId xmlns:a16="http://schemas.microsoft.com/office/drawing/2014/main" id="{8D17570B-6A0B-E379-35F4-B730A59550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741518</xdr:colOff>
      <xdr:row>485</xdr:row>
      <xdr:rowOff>178554</xdr:rowOff>
    </xdr:from>
    <xdr:to>
      <xdr:col>12</xdr:col>
      <xdr:colOff>323290</xdr:colOff>
      <xdr:row>500</xdr:row>
      <xdr:rowOff>139170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A599F21-2144-06C7-D121-18AEDCCC96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11</xdr:col>
      <xdr:colOff>336388</xdr:colOff>
      <xdr:row>523</xdr:row>
      <xdr:rowOff>134210</xdr:rowOff>
    </xdr:from>
    <xdr:to>
      <xdr:col>24</xdr:col>
      <xdr:colOff>13577</xdr:colOff>
      <xdr:row>551</xdr:row>
      <xdr:rowOff>75869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2874165-8850-7DCE-037F-7B9E74AEB0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8</xdr:col>
      <xdr:colOff>250671</xdr:colOff>
      <xdr:row>565</xdr:row>
      <xdr:rowOff>171319</xdr:rowOff>
    </xdr:from>
    <xdr:to>
      <xdr:col>20</xdr:col>
      <xdr:colOff>189522</xdr:colOff>
      <xdr:row>581</xdr:row>
      <xdr:rowOff>82429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0DB893B-5F84-AD5E-C1F2-C4B6611858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371733</xdr:colOff>
      <xdr:row>601</xdr:row>
      <xdr:rowOff>9631</xdr:rowOff>
    </xdr:from>
    <xdr:to>
      <xdr:col>20</xdr:col>
      <xdr:colOff>317736</xdr:colOff>
      <xdr:row>618</xdr:row>
      <xdr:rowOff>120682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D3327356-A179-4EFA-85F2-AC98ADE824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8</xdr:col>
      <xdr:colOff>205044</xdr:colOff>
      <xdr:row>582</xdr:row>
      <xdr:rowOff>72889</xdr:rowOff>
    </xdr:from>
    <xdr:to>
      <xdr:col>20</xdr:col>
      <xdr:colOff>152351</xdr:colOff>
      <xdr:row>599</xdr:row>
      <xdr:rowOff>183202</xdr:rowOff>
    </xdr:to>
    <xdr:graphicFrame macro="">
      <xdr:nvGraphicFramePr>
        <xdr:cNvPr id="20" name="Chart 15">
          <a:extLst>
            <a:ext uri="{FF2B5EF4-FFF2-40B4-BE49-F238E27FC236}">
              <a16:creationId xmlns:a16="http://schemas.microsoft.com/office/drawing/2014/main" id="{0A2BDA31-5B1F-4797-BE41-9ABA69FA1C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20</xdr:col>
      <xdr:colOff>533400</xdr:colOff>
      <xdr:row>582</xdr:row>
      <xdr:rowOff>171450</xdr:rowOff>
    </xdr:from>
    <xdr:to>
      <xdr:col>32</xdr:col>
      <xdr:colOff>480707</xdr:colOff>
      <xdr:row>600</xdr:row>
      <xdr:rowOff>91263</xdr:rowOff>
    </xdr:to>
    <xdr:graphicFrame macro="">
      <xdr:nvGraphicFramePr>
        <xdr:cNvPr id="19" name="Chart 15">
          <a:extLst>
            <a:ext uri="{FF2B5EF4-FFF2-40B4-BE49-F238E27FC236}">
              <a16:creationId xmlns:a16="http://schemas.microsoft.com/office/drawing/2014/main" id="{99DE1578-F096-4D7C-B330-0E9B61303C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21</xdr:col>
      <xdr:colOff>166255</xdr:colOff>
      <xdr:row>601</xdr:row>
      <xdr:rowOff>41563</xdr:rowOff>
    </xdr:from>
    <xdr:to>
      <xdr:col>33</xdr:col>
      <xdr:colOff>112258</xdr:colOff>
      <xdr:row>618</xdr:row>
      <xdr:rowOff>152614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CE2CDF4-52A4-4AFA-A825-D2243CD286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21</xdr:col>
      <xdr:colOff>0</xdr:colOff>
      <xdr:row>565</xdr:row>
      <xdr:rowOff>10242</xdr:rowOff>
    </xdr:from>
    <xdr:to>
      <xdr:col>32</xdr:col>
      <xdr:colOff>561823</xdr:colOff>
      <xdr:row>582</xdr:row>
      <xdr:rowOff>114410</xdr:rowOff>
    </xdr:to>
    <xdr:graphicFrame macro="">
      <xdr:nvGraphicFramePr>
        <xdr:cNvPr id="4" name="Chart 15">
          <a:extLst>
            <a:ext uri="{FF2B5EF4-FFF2-40B4-BE49-F238E27FC236}">
              <a16:creationId xmlns:a16="http://schemas.microsoft.com/office/drawing/2014/main" id="{62752D39-B2F2-4425-8A68-0A2B055632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367660</xdr:colOff>
      <xdr:row>4</xdr:row>
      <xdr:rowOff>18551</xdr:rowOff>
    </xdr:from>
    <xdr:to>
      <xdr:col>16</xdr:col>
      <xdr:colOff>64603</xdr:colOff>
      <xdr:row>18</xdr:row>
      <xdr:rowOff>182674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Chart 5">
              <a:extLst>
                <a:ext uri="{FF2B5EF4-FFF2-40B4-BE49-F238E27FC236}">
                  <a16:creationId xmlns:a16="http://schemas.microsoft.com/office/drawing/2014/main" id="{BABF2D20-3D92-9548-5E50-5464E41FB82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266810" y="755151"/>
              <a:ext cx="4573743" cy="274222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AU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8</xdr:col>
      <xdr:colOff>367509</xdr:colOff>
      <xdr:row>20</xdr:row>
      <xdr:rowOff>137234</xdr:rowOff>
    </xdr:from>
    <xdr:to>
      <xdr:col>16</xdr:col>
      <xdr:colOff>61731</xdr:colOff>
      <xdr:row>35</xdr:row>
      <xdr:rowOff>120906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7" name="Chart 6">
              <a:extLst>
                <a:ext uri="{FF2B5EF4-FFF2-40B4-BE49-F238E27FC236}">
                  <a16:creationId xmlns:a16="http://schemas.microsoft.com/office/drawing/2014/main" id="{23AC5914-FFBF-48BD-B6FE-4DADB928C24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266659" y="3820234"/>
              <a:ext cx="4571022" cy="274592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AU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16</xdr:col>
      <xdr:colOff>440081</xdr:colOff>
      <xdr:row>20</xdr:row>
      <xdr:rowOff>90820</xdr:rowOff>
    </xdr:from>
    <xdr:to>
      <xdr:col>24</xdr:col>
      <xdr:colOff>115254</xdr:colOff>
      <xdr:row>35</xdr:row>
      <xdr:rowOff>112592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8" name="Chart 7">
              <a:extLst>
                <a:ext uri="{FF2B5EF4-FFF2-40B4-BE49-F238E27FC236}">
                  <a16:creationId xmlns:a16="http://schemas.microsoft.com/office/drawing/2014/main" id="{F0AA0318-0EBE-FF78-A105-6D19FE3B1BC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16031" y="3773820"/>
              <a:ext cx="4551973" cy="278402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AU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16</xdr:col>
      <xdr:colOff>532833</xdr:colOff>
      <xdr:row>4</xdr:row>
      <xdr:rowOff>31683</xdr:rowOff>
    </xdr:from>
    <xdr:to>
      <xdr:col>24</xdr:col>
      <xdr:colOff>233532</xdr:colOff>
      <xdr:row>19</xdr:row>
      <xdr:rowOff>25399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9" name="Chart 8">
              <a:extLst>
                <a:ext uri="{FF2B5EF4-FFF2-40B4-BE49-F238E27FC236}">
                  <a16:creationId xmlns:a16="http://schemas.microsoft.com/office/drawing/2014/main" id="{FDD4EBFA-E2F7-1932-A65B-472E4842D3E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308783" y="768283"/>
              <a:ext cx="4577499" cy="275596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AU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DE03B-BE64-42E2-A52F-27DA042A06CE}">
  <dimension ref="A1:N51"/>
  <sheetViews>
    <sheetView topLeftCell="S20" zoomScale="85" zoomScaleNormal="85" workbookViewId="0">
      <selection activeCell="Q27" sqref="Q27"/>
    </sheetView>
  </sheetViews>
  <sheetFormatPr defaultRowHeight="14.5" x14ac:dyDescent="0.35"/>
  <sheetData>
    <row r="1" spans="1:4" x14ac:dyDescent="0.35">
      <c r="A1" t="s">
        <v>4</v>
      </c>
      <c r="D1" t="s">
        <v>7</v>
      </c>
    </row>
    <row r="2" spans="1:4" x14ac:dyDescent="0.35">
      <c r="A2" t="s">
        <v>0</v>
      </c>
      <c r="B2" t="s">
        <v>1</v>
      </c>
      <c r="C2" t="s">
        <v>2</v>
      </c>
      <c r="D2" t="s">
        <v>3</v>
      </c>
    </row>
    <row r="3" spans="1:4" x14ac:dyDescent="0.35">
      <c r="A3">
        <v>0</v>
      </c>
      <c r="B3">
        <v>1.385</v>
      </c>
      <c r="C3">
        <v>1.145</v>
      </c>
      <c r="D3">
        <f t="shared" ref="D3:D10" si="0">MAX(B3:C3)</f>
        <v>1.385</v>
      </c>
    </row>
    <row r="4" spans="1:4" x14ac:dyDescent="0.35">
      <c r="A4">
        <v>10.7</v>
      </c>
      <c r="B4">
        <v>1.196</v>
      </c>
      <c r="C4">
        <v>1.365</v>
      </c>
      <c r="D4">
        <f t="shared" si="0"/>
        <v>1.365</v>
      </c>
    </row>
    <row r="5" spans="1:4" x14ac:dyDescent="0.35">
      <c r="A5">
        <v>21.1</v>
      </c>
      <c r="B5">
        <v>1.38</v>
      </c>
      <c r="C5">
        <v>1.345</v>
      </c>
      <c r="D5">
        <f t="shared" si="0"/>
        <v>1.38</v>
      </c>
    </row>
    <row r="6" spans="1:4" x14ac:dyDescent="0.35">
      <c r="A6">
        <v>30.4</v>
      </c>
      <c r="B6">
        <v>1.0760000000000001</v>
      </c>
      <c r="C6">
        <v>1.28</v>
      </c>
      <c r="D6">
        <f t="shared" si="0"/>
        <v>1.28</v>
      </c>
    </row>
    <row r="7" spans="1:4" x14ac:dyDescent="0.35">
      <c r="A7">
        <v>35.4</v>
      </c>
      <c r="B7">
        <v>1.05</v>
      </c>
      <c r="C7">
        <v>0.9</v>
      </c>
      <c r="D7">
        <f t="shared" si="0"/>
        <v>1.05</v>
      </c>
    </row>
    <row r="8" spans="1:4" x14ac:dyDescent="0.35">
      <c r="A8">
        <v>79.900000000000006</v>
      </c>
      <c r="B8">
        <v>1.08</v>
      </c>
      <c r="C8">
        <v>1.1499999999999999</v>
      </c>
      <c r="D8">
        <f t="shared" si="0"/>
        <v>1.1499999999999999</v>
      </c>
    </row>
    <row r="9" spans="1:4" x14ac:dyDescent="0.35">
      <c r="A9">
        <v>208</v>
      </c>
      <c r="B9">
        <v>0.68100000000000005</v>
      </c>
      <c r="C9">
        <v>0.64500000000000002</v>
      </c>
      <c r="D9">
        <f t="shared" si="0"/>
        <v>0.68100000000000005</v>
      </c>
    </row>
    <row r="10" spans="1:4" x14ac:dyDescent="0.35">
      <c r="A10">
        <v>464</v>
      </c>
      <c r="B10">
        <v>0.14499999999999999</v>
      </c>
      <c r="C10">
        <v>0.127</v>
      </c>
      <c r="D10">
        <f t="shared" si="0"/>
        <v>0.14499999999999999</v>
      </c>
    </row>
    <row r="14" spans="1:4" x14ac:dyDescent="0.35">
      <c r="A14" t="s">
        <v>5</v>
      </c>
      <c r="D14" t="s">
        <v>7</v>
      </c>
    </row>
    <row r="15" spans="1:4" x14ac:dyDescent="0.35">
      <c r="A15" t="s">
        <v>0</v>
      </c>
      <c r="B15" t="s">
        <v>1</v>
      </c>
      <c r="C15" t="s">
        <v>2</v>
      </c>
      <c r="D15" t="s">
        <v>3</v>
      </c>
    </row>
    <row r="16" spans="1:4" x14ac:dyDescent="0.35">
      <c r="A16">
        <v>0</v>
      </c>
      <c r="B16">
        <v>2.4</v>
      </c>
      <c r="C16">
        <v>2.8</v>
      </c>
      <c r="D16">
        <f>MAX(B16:C16)</f>
        <v>2.8</v>
      </c>
    </row>
    <row r="17" spans="1:14" x14ac:dyDescent="0.35">
      <c r="A17">
        <v>10.7</v>
      </c>
      <c r="B17">
        <v>2.5390000000000001</v>
      </c>
      <c r="C17">
        <v>2.9</v>
      </c>
      <c r="D17">
        <f t="shared" ref="D17:D23" si="1">MAX(B17:C17)</f>
        <v>2.9</v>
      </c>
    </row>
    <row r="18" spans="1:14" x14ac:dyDescent="0.35">
      <c r="A18">
        <v>21.1</v>
      </c>
      <c r="B18">
        <v>2.9</v>
      </c>
      <c r="C18">
        <v>2.9</v>
      </c>
      <c r="D18">
        <f t="shared" si="1"/>
        <v>2.9</v>
      </c>
    </row>
    <row r="19" spans="1:14" x14ac:dyDescent="0.35">
      <c r="A19">
        <v>30.4</v>
      </c>
      <c r="B19">
        <v>2.3220000000000001</v>
      </c>
      <c r="C19">
        <v>2.8</v>
      </c>
      <c r="D19">
        <f t="shared" si="1"/>
        <v>2.8</v>
      </c>
    </row>
    <row r="20" spans="1:14" x14ac:dyDescent="0.35">
      <c r="A20">
        <v>35.4</v>
      </c>
      <c r="B20">
        <v>2</v>
      </c>
      <c r="C20">
        <v>3.2</v>
      </c>
      <c r="D20">
        <f t="shared" si="1"/>
        <v>3.2</v>
      </c>
    </row>
    <row r="21" spans="1:14" x14ac:dyDescent="0.35">
      <c r="A21">
        <v>79.900000000000006</v>
      </c>
      <c r="B21">
        <v>2.4500000000000002</v>
      </c>
      <c r="C21">
        <v>2.27</v>
      </c>
      <c r="D21">
        <f t="shared" si="1"/>
        <v>2.4500000000000002</v>
      </c>
    </row>
    <row r="22" spans="1:14" x14ac:dyDescent="0.35">
      <c r="A22">
        <v>208</v>
      </c>
      <c r="B22">
        <v>1.7</v>
      </c>
      <c r="C22">
        <v>1.6</v>
      </c>
      <c r="D22">
        <f t="shared" si="1"/>
        <v>1.7</v>
      </c>
    </row>
    <row r="23" spans="1:14" x14ac:dyDescent="0.35">
      <c r="A23">
        <v>464</v>
      </c>
      <c r="B23">
        <v>0.317</v>
      </c>
      <c r="C23">
        <v>0.30099999999999999</v>
      </c>
      <c r="D23">
        <f t="shared" si="1"/>
        <v>0.317</v>
      </c>
    </row>
    <row r="27" spans="1:14" x14ac:dyDescent="0.35">
      <c r="A27" t="s">
        <v>6</v>
      </c>
      <c r="D27" t="s">
        <v>7</v>
      </c>
      <c r="N27" t="s">
        <v>9</v>
      </c>
    </row>
    <row r="28" spans="1:14" x14ac:dyDescent="0.35">
      <c r="A28" t="s">
        <v>0</v>
      </c>
      <c r="B28" t="s">
        <v>1</v>
      </c>
      <c r="C28" t="s">
        <v>2</v>
      </c>
      <c r="D28" t="s">
        <v>3</v>
      </c>
    </row>
    <row r="29" spans="1:14" x14ac:dyDescent="0.35">
      <c r="A29">
        <v>0</v>
      </c>
      <c r="B29">
        <v>1.3440000000000001</v>
      </c>
      <c r="C29">
        <v>1.22</v>
      </c>
      <c r="D29">
        <f>MAX(B29:C29)</f>
        <v>1.3440000000000001</v>
      </c>
    </row>
    <row r="30" spans="1:14" x14ac:dyDescent="0.35">
      <c r="A30">
        <v>10.7</v>
      </c>
      <c r="B30">
        <v>1.42</v>
      </c>
      <c r="C30">
        <v>1.59</v>
      </c>
      <c r="D30">
        <f t="shared" ref="D30:D36" si="2">MAX(B30:C30)</f>
        <v>1.59</v>
      </c>
    </row>
    <row r="31" spans="1:14" x14ac:dyDescent="0.35">
      <c r="A31">
        <v>21.1</v>
      </c>
      <c r="B31">
        <v>1.609</v>
      </c>
      <c r="C31">
        <v>1.58</v>
      </c>
      <c r="D31">
        <f t="shared" si="2"/>
        <v>1.609</v>
      </c>
    </row>
    <row r="32" spans="1:14" x14ac:dyDescent="0.35">
      <c r="A32">
        <v>30.4</v>
      </c>
      <c r="B32">
        <v>1.38</v>
      </c>
      <c r="C32">
        <v>1.57</v>
      </c>
      <c r="D32">
        <f t="shared" si="2"/>
        <v>1.57</v>
      </c>
    </row>
    <row r="33" spans="1:4" x14ac:dyDescent="0.35">
      <c r="A33">
        <v>35.4</v>
      </c>
      <c r="B33">
        <v>0.97</v>
      </c>
      <c r="C33">
        <v>1.1539999999999999</v>
      </c>
      <c r="D33">
        <f t="shared" si="2"/>
        <v>1.1539999999999999</v>
      </c>
    </row>
    <row r="34" spans="1:4" x14ac:dyDescent="0.35">
      <c r="A34">
        <v>79.900000000000006</v>
      </c>
      <c r="B34">
        <v>1.3</v>
      </c>
      <c r="C34">
        <v>1.2</v>
      </c>
      <c r="D34">
        <f t="shared" si="2"/>
        <v>1.3</v>
      </c>
    </row>
    <row r="35" spans="1:4" x14ac:dyDescent="0.35">
      <c r="A35">
        <v>208</v>
      </c>
      <c r="B35">
        <v>0.8</v>
      </c>
      <c r="C35">
        <v>0.76800000000000002</v>
      </c>
      <c r="D35">
        <f t="shared" si="2"/>
        <v>0.8</v>
      </c>
    </row>
    <row r="36" spans="1:4" x14ac:dyDescent="0.35">
      <c r="A36">
        <v>464</v>
      </c>
      <c r="B36">
        <v>0.2</v>
      </c>
      <c r="C36">
        <v>0.183</v>
      </c>
      <c r="D36">
        <f t="shared" si="2"/>
        <v>0.2</v>
      </c>
    </row>
    <row r="40" spans="1:4" x14ac:dyDescent="0.35">
      <c r="A40" t="s">
        <v>5</v>
      </c>
      <c r="D40" t="s">
        <v>8</v>
      </c>
    </row>
    <row r="41" spans="1:4" x14ac:dyDescent="0.35">
      <c r="A41" t="s">
        <v>0</v>
      </c>
      <c r="B41" t="s">
        <v>1</v>
      </c>
      <c r="C41" t="s">
        <v>2</v>
      </c>
      <c r="D41" t="s">
        <v>3</v>
      </c>
    </row>
    <row r="42" spans="1:4" x14ac:dyDescent="0.35">
      <c r="A42">
        <v>0</v>
      </c>
      <c r="B42">
        <v>4.5</v>
      </c>
      <c r="C42">
        <v>3.992</v>
      </c>
    </row>
    <row r="43" spans="1:4" x14ac:dyDescent="0.35">
      <c r="A43">
        <v>10.7</v>
      </c>
    </row>
    <row r="44" spans="1:4" x14ac:dyDescent="0.35">
      <c r="A44">
        <v>21.1</v>
      </c>
    </row>
    <row r="45" spans="1:4" x14ac:dyDescent="0.35">
      <c r="A45">
        <v>30.4</v>
      </c>
    </row>
    <row r="46" spans="1:4" x14ac:dyDescent="0.35">
      <c r="A46">
        <v>35.4</v>
      </c>
    </row>
    <row r="47" spans="1:4" x14ac:dyDescent="0.35">
      <c r="A47">
        <v>79.900000000000006</v>
      </c>
      <c r="B47">
        <v>4.2089999999999996</v>
      </c>
    </row>
    <row r="48" spans="1:4" x14ac:dyDescent="0.35">
      <c r="A48">
        <v>208</v>
      </c>
    </row>
    <row r="49" spans="1:1" x14ac:dyDescent="0.35">
      <c r="A49">
        <v>464</v>
      </c>
    </row>
    <row r="50" spans="1:1" x14ac:dyDescent="0.35">
      <c r="A50">
        <v>1479</v>
      </c>
    </row>
    <row r="51" spans="1:1" x14ac:dyDescent="0.35">
      <c r="A51">
        <v>2791</v>
      </c>
    </row>
  </sheetData>
  <sortState xmlns:xlrd2="http://schemas.microsoft.com/office/spreadsheetml/2017/richdata2" ref="A3:D12">
    <sortCondition ref="A3:A12"/>
  </sortState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1B416-6CA6-4885-9FE0-CB5CD06904D9}">
  <dimension ref="A1:H1002"/>
  <sheetViews>
    <sheetView topLeftCell="K1" zoomScale="75" workbookViewId="0">
      <selection activeCell="L21" sqref="L21"/>
    </sheetView>
  </sheetViews>
  <sheetFormatPr defaultRowHeight="14.5" x14ac:dyDescent="0.35"/>
  <cols>
    <col min="1" max="1" width="11.453125" bestFit="1" customWidth="1"/>
    <col min="2" max="2" width="12.453125" bestFit="1" customWidth="1"/>
    <col min="4" max="4" width="16.90625" bestFit="1" customWidth="1"/>
  </cols>
  <sheetData>
    <row r="1" spans="1:8" x14ac:dyDescent="0.35">
      <c r="A1" s="11" t="s">
        <v>42</v>
      </c>
      <c r="B1" s="11"/>
      <c r="C1" s="11"/>
      <c r="D1" s="11"/>
    </row>
    <row r="2" spans="1:8" x14ac:dyDescent="0.35">
      <c r="A2" t="s">
        <v>43</v>
      </c>
      <c r="B2" t="s">
        <v>44</v>
      </c>
      <c r="C2" t="s">
        <v>45</v>
      </c>
      <c r="D2" t="s">
        <v>46</v>
      </c>
      <c r="E2" t="s">
        <v>43</v>
      </c>
      <c r="F2" t="s">
        <v>44</v>
      </c>
      <c r="G2" t="s">
        <v>45</v>
      </c>
      <c r="H2" t="s">
        <v>46</v>
      </c>
    </row>
    <row r="3" spans="1:8" x14ac:dyDescent="0.35">
      <c r="A3">
        <v>547</v>
      </c>
      <c r="B3">
        <v>541</v>
      </c>
      <c r="C3">
        <v>506</v>
      </c>
      <c r="D3">
        <v>531</v>
      </c>
      <c r="E3">
        <f>_xlfn.STDEV.S(A3:A1002)</f>
        <v>3.4084566267706169</v>
      </c>
      <c r="F3">
        <f t="shared" ref="F3:H3" si="0">_xlfn.STDEV.S(B3:B1002)</f>
        <v>3.360024667434129</v>
      </c>
      <c r="G3">
        <f t="shared" si="0"/>
        <v>3.7336806734603716</v>
      </c>
      <c r="H3">
        <f t="shared" si="0"/>
        <v>4.2829194948538785</v>
      </c>
    </row>
    <row r="4" spans="1:8" x14ac:dyDescent="0.35">
      <c r="A4">
        <v>546</v>
      </c>
      <c r="B4">
        <v>531</v>
      </c>
      <c r="C4">
        <v>503</v>
      </c>
      <c r="D4">
        <v>526</v>
      </c>
    </row>
    <row r="5" spans="1:8" x14ac:dyDescent="0.35">
      <c r="A5">
        <v>550</v>
      </c>
      <c r="B5">
        <v>538</v>
      </c>
      <c r="C5">
        <v>503</v>
      </c>
      <c r="D5">
        <v>533</v>
      </c>
    </row>
    <row r="6" spans="1:8" x14ac:dyDescent="0.35">
      <c r="A6">
        <v>549</v>
      </c>
      <c r="B6">
        <v>536</v>
      </c>
      <c r="C6">
        <v>505</v>
      </c>
      <c r="D6">
        <v>529</v>
      </c>
    </row>
    <row r="7" spans="1:8" x14ac:dyDescent="0.35">
      <c r="A7">
        <v>546</v>
      </c>
      <c r="B7">
        <v>541</v>
      </c>
      <c r="C7">
        <v>505</v>
      </c>
      <c r="D7">
        <v>526</v>
      </c>
    </row>
    <row r="8" spans="1:8" x14ac:dyDescent="0.35">
      <c r="A8">
        <v>542</v>
      </c>
      <c r="B8">
        <v>536</v>
      </c>
      <c r="C8">
        <v>506</v>
      </c>
      <c r="D8">
        <v>531</v>
      </c>
    </row>
    <row r="9" spans="1:8" x14ac:dyDescent="0.35">
      <c r="A9">
        <v>547</v>
      </c>
      <c r="B9">
        <v>531</v>
      </c>
      <c r="C9">
        <v>501</v>
      </c>
      <c r="D9">
        <v>525</v>
      </c>
    </row>
    <row r="10" spans="1:8" x14ac:dyDescent="0.35">
      <c r="A10">
        <v>546</v>
      </c>
      <c r="B10">
        <v>535</v>
      </c>
      <c r="C10">
        <v>502</v>
      </c>
      <c r="D10">
        <v>525</v>
      </c>
    </row>
    <row r="11" spans="1:8" x14ac:dyDescent="0.35">
      <c r="A11">
        <v>543</v>
      </c>
      <c r="B11">
        <v>537</v>
      </c>
      <c r="C11">
        <v>496</v>
      </c>
      <c r="D11">
        <v>528</v>
      </c>
    </row>
    <row r="12" spans="1:8" x14ac:dyDescent="0.35">
      <c r="A12">
        <v>544</v>
      </c>
      <c r="B12">
        <v>535</v>
      </c>
      <c r="C12">
        <v>501</v>
      </c>
      <c r="D12">
        <v>524</v>
      </c>
    </row>
    <row r="13" spans="1:8" x14ac:dyDescent="0.35">
      <c r="A13">
        <v>545</v>
      </c>
      <c r="B13">
        <v>536</v>
      </c>
      <c r="C13">
        <v>500</v>
      </c>
      <c r="D13">
        <v>530</v>
      </c>
    </row>
    <row r="14" spans="1:8" x14ac:dyDescent="0.35">
      <c r="A14">
        <v>541</v>
      </c>
      <c r="B14">
        <v>531</v>
      </c>
      <c r="C14">
        <v>503</v>
      </c>
      <c r="D14">
        <v>521</v>
      </c>
    </row>
    <row r="15" spans="1:8" x14ac:dyDescent="0.35">
      <c r="A15">
        <v>548</v>
      </c>
      <c r="B15">
        <v>536</v>
      </c>
      <c r="C15">
        <v>499</v>
      </c>
      <c r="D15">
        <v>523</v>
      </c>
    </row>
    <row r="16" spans="1:8" x14ac:dyDescent="0.35">
      <c r="A16">
        <v>544</v>
      </c>
      <c r="B16">
        <v>537</v>
      </c>
      <c r="C16">
        <v>499</v>
      </c>
      <c r="D16">
        <v>525</v>
      </c>
    </row>
    <row r="17" spans="1:4" x14ac:dyDescent="0.35">
      <c r="A17">
        <v>542</v>
      </c>
      <c r="B17">
        <v>532</v>
      </c>
      <c r="C17">
        <v>500</v>
      </c>
      <c r="D17">
        <v>530</v>
      </c>
    </row>
    <row r="18" spans="1:4" x14ac:dyDescent="0.35">
      <c r="A18">
        <v>548</v>
      </c>
      <c r="B18">
        <v>532</v>
      </c>
      <c r="C18">
        <v>499</v>
      </c>
      <c r="D18">
        <v>527</v>
      </c>
    </row>
    <row r="19" spans="1:4" x14ac:dyDescent="0.35">
      <c r="A19">
        <v>547</v>
      </c>
      <c r="B19">
        <v>537</v>
      </c>
      <c r="C19">
        <v>504</v>
      </c>
      <c r="D19">
        <v>520</v>
      </c>
    </row>
    <row r="20" spans="1:4" x14ac:dyDescent="0.35">
      <c r="A20">
        <v>546</v>
      </c>
      <c r="B20">
        <v>538</v>
      </c>
      <c r="C20">
        <v>507</v>
      </c>
      <c r="D20">
        <v>523</v>
      </c>
    </row>
    <row r="21" spans="1:4" x14ac:dyDescent="0.35">
      <c r="A21">
        <v>548</v>
      </c>
      <c r="B21">
        <v>533</v>
      </c>
      <c r="C21">
        <v>497</v>
      </c>
      <c r="D21">
        <v>524</v>
      </c>
    </row>
    <row r="22" spans="1:4" x14ac:dyDescent="0.35">
      <c r="A22">
        <v>539</v>
      </c>
      <c r="B22">
        <v>531</v>
      </c>
      <c r="C22">
        <v>503</v>
      </c>
      <c r="D22">
        <v>524</v>
      </c>
    </row>
    <row r="23" spans="1:4" x14ac:dyDescent="0.35">
      <c r="A23">
        <v>547</v>
      </c>
      <c r="B23">
        <v>534</v>
      </c>
      <c r="C23">
        <v>500</v>
      </c>
      <c r="D23">
        <v>527</v>
      </c>
    </row>
    <row r="24" spans="1:4" x14ac:dyDescent="0.35">
      <c r="A24">
        <v>551</v>
      </c>
      <c r="B24">
        <v>537</v>
      </c>
      <c r="C24">
        <v>503</v>
      </c>
      <c r="D24">
        <v>521</v>
      </c>
    </row>
    <row r="25" spans="1:4" x14ac:dyDescent="0.35">
      <c r="A25">
        <v>555</v>
      </c>
      <c r="B25">
        <v>532</v>
      </c>
      <c r="C25">
        <v>504</v>
      </c>
      <c r="D25">
        <v>524</v>
      </c>
    </row>
    <row r="26" spans="1:4" x14ac:dyDescent="0.35">
      <c r="A26">
        <v>549</v>
      </c>
      <c r="B26">
        <v>530</v>
      </c>
      <c r="C26">
        <v>503</v>
      </c>
      <c r="D26">
        <v>526</v>
      </c>
    </row>
    <row r="27" spans="1:4" x14ac:dyDescent="0.35">
      <c r="A27">
        <v>552</v>
      </c>
      <c r="B27">
        <v>539</v>
      </c>
      <c r="C27">
        <v>501</v>
      </c>
      <c r="D27">
        <v>528</v>
      </c>
    </row>
    <row r="28" spans="1:4" x14ac:dyDescent="0.35">
      <c r="A28">
        <v>546</v>
      </c>
      <c r="B28">
        <v>540</v>
      </c>
      <c r="C28">
        <v>494</v>
      </c>
      <c r="D28">
        <v>526</v>
      </c>
    </row>
    <row r="29" spans="1:4" x14ac:dyDescent="0.35">
      <c r="A29">
        <v>552</v>
      </c>
      <c r="B29">
        <v>537</v>
      </c>
      <c r="C29">
        <v>503</v>
      </c>
      <c r="D29">
        <v>528</v>
      </c>
    </row>
    <row r="30" spans="1:4" x14ac:dyDescent="0.35">
      <c r="A30">
        <v>552</v>
      </c>
      <c r="B30">
        <v>535</v>
      </c>
      <c r="C30">
        <v>494</v>
      </c>
      <c r="D30">
        <v>530</v>
      </c>
    </row>
    <row r="31" spans="1:4" x14ac:dyDescent="0.35">
      <c r="A31">
        <v>544</v>
      </c>
      <c r="B31">
        <v>536</v>
      </c>
      <c r="C31">
        <v>506</v>
      </c>
      <c r="D31">
        <v>526</v>
      </c>
    </row>
    <row r="32" spans="1:4" x14ac:dyDescent="0.35">
      <c r="A32">
        <v>548</v>
      </c>
      <c r="B32">
        <v>535</v>
      </c>
      <c r="C32">
        <v>507</v>
      </c>
      <c r="D32">
        <v>526</v>
      </c>
    </row>
    <row r="33" spans="1:4" x14ac:dyDescent="0.35">
      <c r="A33">
        <v>541</v>
      </c>
      <c r="B33">
        <v>533</v>
      </c>
      <c r="C33">
        <v>505</v>
      </c>
      <c r="D33">
        <v>520</v>
      </c>
    </row>
    <row r="34" spans="1:4" x14ac:dyDescent="0.35">
      <c r="A34">
        <v>546</v>
      </c>
      <c r="B34">
        <v>537</v>
      </c>
      <c r="C34">
        <v>496</v>
      </c>
      <c r="D34">
        <v>517</v>
      </c>
    </row>
    <row r="35" spans="1:4" x14ac:dyDescent="0.35">
      <c r="A35">
        <v>539</v>
      </c>
      <c r="B35">
        <v>538</v>
      </c>
      <c r="C35">
        <v>495</v>
      </c>
      <c r="D35">
        <v>531</v>
      </c>
    </row>
    <row r="36" spans="1:4" x14ac:dyDescent="0.35">
      <c r="A36">
        <v>549</v>
      </c>
      <c r="B36">
        <v>539</v>
      </c>
      <c r="C36">
        <v>504</v>
      </c>
      <c r="D36">
        <v>524</v>
      </c>
    </row>
    <row r="37" spans="1:4" x14ac:dyDescent="0.35">
      <c r="A37">
        <v>545</v>
      </c>
      <c r="B37">
        <v>532</v>
      </c>
      <c r="C37">
        <v>500</v>
      </c>
      <c r="D37">
        <v>522</v>
      </c>
    </row>
    <row r="38" spans="1:4" x14ac:dyDescent="0.35">
      <c r="A38">
        <v>547</v>
      </c>
      <c r="B38">
        <v>540</v>
      </c>
      <c r="C38">
        <v>500</v>
      </c>
      <c r="D38">
        <v>533</v>
      </c>
    </row>
    <row r="39" spans="1:4" x14ac:dyDescent="0.35">
      <c r="A39">
        <v>544</v>
      </c>
      <c r="B39">
        <v>537</v>
      </c>
      <c r="C39">
        <v>496</v>
      </c>
      <c r="D39">
        <v>530</v>
      </c>
    </row>
    <row r="40" spans="1:4" x14ac:dyDescent="0.35">
      <c r="A40">
        <v>549</v>
      </c>
      <c r="B40">
        <v>534</v>
      </c>
      <c r="C40">
        <v>498</v>
      </c>
      <c r="D40">
        <v>522</v>
      </c>
    </row>
    <row r="41" spans="1:4" x14ac:dyDescent="0.35">
      <c r="A41">
        <v>545</v>
      </c>
      <c r="B41">
        <v>535</v>
      </c>
      <c r="C41">
        <v>498</v>
      </c>
      <c r="D41">
        <v>527</v>
      </c>
    </row>
    <row r="42" spans="1:4" x14ac:dyDescent="0.35">
      <c r="A42">
        <v>547</v>
      </c>
      <c r="B42">
        <v>536</v>
      </c>
      <c r="C42">
        <v>496</v>
      </c>
      <c r="D42">
        <v>523</v>
      </c>
    </row>
    <row r="43" spans="1:4" x14ac:dyDescent="0.35">
      <c r="A43">
        <v>544</v>
      </c>
      <c r="B43">
        <v>534</v>
      </c>
      <c r="C43">
        <v>500</v>
      </c>
      <c r="D43">
        <v>530</v>
      </c>
    </row>
    <row r="44" spans="1:4" x14ac:dyDescent="0.35">
      <c r="A44">
        <v>548</v>
      </c>
      <c r="B44">
        <v>534</v>
      </c>
      <c r="C44">
        <v>497</v>
      </c>
      <c r="D44">
        <v>523</v>
      </c>
    </row>
    <row r="45" spans="1:4" x14ac:dyDescent="0.35">
      <c r="A45">
        <v>545</v>
      </c>
      <c r="B45">
        <v>535</v>
      </c>
      <c r="C45">
        <v>494</v>
      </c>
      <c r="D45">
        <v>529</v>
      </c>
    </row>
    <row r="46" spans="1:4" x14ac:dyDescent="0.35">
      <c r="A46">
        <v>547</v>
      </c>
      <c r="B46">
        <v>536</v>
      </c>
      <c r="C46">
        <v>495</v>
      </c>
      <c r="D46">
        <v>519</v>
      </c>
    </row>
    <row r="47" spans="1:4" x14ac:dyDescent="0.35">
      <c r="A47">
        <v>548</v>
      </c>
      <c r="B47">
        <v>535</v>
      </c>
      <c r="C47">
        <v>500</v>
      </c>
      <c r="D47">
        <v>532</v>
      </c>
    </row>
    <row r="48" spans="1:4" x14ac:dyDescent="0.35">
      <c r="A48">
        <v>550</v>
      </c>
      <c r="B48">
        <v>537</v>
      </c>
      <c r="C48">
        <v>498</v>
      </c>
      <c r="D48">
        <v>530</v>
      </c>
    </row>
    <row r="49" spans="1:4" x14ac:dyDescent="0.35">
      <c r="A49">
        <v>546</v>
      </c>
      <c r="B49">
        <v>540</v>
      </c>
      <c r="C49">
        <v>499</v>
      </c>
      <c r="D49">
        <v>520</v>
      </c>
    </row>
    <row r="50" spans="1:4" x14ac:dyDescent="0.35">
      <c r="A50">
        <v>540</v>
      </c>
      <c r="B50">
        <v>531</v>
      </c>
      <c r="C50">
        <v>500</v>
      </c>
      <c r="D50">
        <v>526</v>
      </c>
    </row>
    <row r="51" spans="1:4" x14ac:dyDescent="0.35">
      <c r="A51">
        <v>544</v>
      </c>
      <c r="B51">
        <v>531</v>
      </c>
      <c r="C51">
        <v>500</v>
      </c>
      <c r="D51">
        <v>524</v>
      </c>
    </row>
    <row r="52" spans="1:4" x14ac:dyDescent="0.35">
      <c r="A52">
        <v>548</v>
      </c>
      <c r="B52">
        <v>536</v>
      </c>
      <c r="C52">
        <v>503</v>
      </c>
      <c r="D52">
        <v>518</v>
      </c>
    </row>
    <row r="53" spans="1:4" x14ac:dyDescent="0.35">
      <c r="A53">
        <v>541</v>
      </c>
      <c r="B53">
        <v>532</v>
      </c>
      <c r="C53">
        <v>502</v>
      </c>
      <c r="D53">
        <v>522</v>
      </c>
    </row>
    <row r="54" spans="1:4" x14ac:dyDescent="0.35">
      <c r="A54">
        <v>541</v>
      </c>
      <c r="B54">
        <v>533</v>
      </c>
      <c r="C54">
        <v>501</v>
      </c>
      <c r="D54">
        <v>530</v>
      </c>
    </row>
    <row r="55" spans="1:4" x14ac:dyDescent="0.35">
      <c r="A55">
        <v>549</v>
      </c>
      <c r="B55">
        <v>535</v>
      </c>
      <c r="C55">
        <v>497</v>
      </c>
      <c r="D55">
        <v>527</v>
      </c>
    </row>
    <row r="56" spans="1:4" x14ac:dyDescent="0.35">
      <c r="A56">
        <v>550</v>
      </c>
      <c r="B56">
        <v>535</v>
      </c>
      <c r="C56">
        <v>498</v>
      </c>
      <c r="D56">
        <v>530</v>
      </c>
    </row>
    <row r="57" spans="1:4" x14ac:dyDescent="0.35">
      <c r="A57">
        <v>551</v>
      </c>
      <c r="B57">
        <v>533</v>
      </c>
      <c r="C57">
        <v>503</v>
      </c>
      <c r="D57">
        <v>527</v>
      </c>
    </row>
    <row r="58" spans="1:4" x14ac:dyDescent="0.35">
      <c r="A58">
        <v>552</v>
      </c>
      <c r="B58">
        <v>535</v>
      </c>
      <c r="C58">
        <v>497</v>
      </c>
      <c r="D58">
        <v>525</v>
      </c>
    </row>
    <row r="59" spans="1:4" x14ac:dyDescent="0.35">
      <c r="A59">
        <v>556</v>
      </c>
      <c r="B59">
        <v>533</v>
      </c>
      <c r="C59">
        <v>500</v>
      </c>
      <c r="D59">
        <v>529</v>
      </c>
    </row>
    <row r="60" spans="1:4" x14ac:dyDescent="0.35">
      <c r="A60">
        <v>550</v>
      </c>
      <c r="B60">
        <v>537</v>
      </c>
      <c r="C60">
        <v>498</v>
      </c>
      <c r="D60">
        <v>516</v>
      </c>
    </row>
    <row r="61" spans="1:4" x14ac:dyDescent="0.35">
      <c r="A61">
        <v>550</v>
      </c>
      <c r="B61">
        <v>536</v>
      </c>
      <c r="C61">
        <v>491</v>
      </c>
      <c r="D61">
        <v>527</v>
      </c>
    </row>
    <row r="62" spans="1:4" x14ac:dyDescent="0.35">
      <c r="A62">
        <v>555</v>
      </c>
      <c r="B62">
        <v>529</v>
      </c>
      <c r="C62">
        <v>501</v>
      </c>
      <c r="D62">
        <v>525</v>
      </c>
    </row>
    <row r="63" spans="1:4" x14ac:dyDescent="0.35">
      <c r="A63">
        <v>548</v>
      </c>
      <c r="B63">
        <v>532</v>
      </c>
      <c r="C63">
        <v>493</v>
      </c>
      <c r="D63">
        <v>530</v>
      </c>
    </row>
    <row r="64" spans="1:4" x14ac:dyDescent="0.35">
      <c r="A64">
        <v>541</v>
      </c>
      <c r="B64">
        <v>532</v>
      </c>
      <c r="C64">
        <v>501</v>
      </c>
      <c r="D64">
        <v>523</v>
      </c>
    </row>
    <row r="65" spans="1:4" x14ac:dyDescent="0.35">
      <c r="A65">
        <v>550</v>
      </c>
      <c r="B65">
        <v>535</v>
      </c>
      <c r="C65">
        <v>501</v>
      </c>
      <c r="D65">
        <v>530</v>
      </c>
    </row>
    <row r="66" spans="1:4" x14ac:dyDescent="0.35">
      <c r="A66">
        <v>551</v>
      </c>
      <c r="B66">
        <v>534</v>
      </c>
      <c r="C66">
        <v>499</v>
      </c>
      <c r="D66">
        <v>524</v>
      </c>
    </row>
    <row r="67" spans="1:4" x14ac:dyDescent="0.35">
      <c r="A67">
        <v>550</v>
      </c>
      <c r="B67">
        <v>535</v>
      </c>
      <c r="C67">
        <v>505</v>
      </c>
      <c r="D67">
        <v>522</v>
      </c>
    </row>
    <row r="68" spans="1:4" x14ac:dyDescent="0.35">
      <c r="A68">
        <v>545</v>
      </c>
      <c r="B68">
        <v>531</v>
      </c>
      <c r="C68">
        <v>494</v>
      </c>
      <c r="D68">
        <v>527</v>
      </c>
    </row>
    <row r="69" spans="1:4" x14ac:dyDescent="0.35">
      <c r="A69">
        <v>550</v>
      </c>
      <c r="B69">
        <v>537</v>
      </c>
      <c r="C69">
        <v>500</v>
      </c>
      <c r="D69">
        <v>521</v>
      </c>
    </row>
    <row r="70" spans="1:4" x14ac:dyDescent="0.35">
      <c r="A70">
        <v>547</v>
      </c>
      <c r="B70">
        <v>534</v>
      </c>
      <c r="C70">
        <v>502</v>
      </c>
      <c r="D70">
        <v>528</v>
      </c>
    </row>
    <row r="71" spans="1:4" x14ac:dyDescent="0.35">
      <c r="A71">
        <v>545</v>
      </c>
      <c r="B71">
        <v>534</v>
      </c>
      <c r="C71">
        <v>496</v>
      </c>
      <c r="D71">
        <v>525</v>
      </c>
    </row>
    <row r="72" spans="1:4" x14ac:dyDescent="0.35">
      <c r="A72">
        <v>550</v>
      </c>
      <c r="B72">
        <v>538</v>
      </c>
      <c r="C72">
        <v>498</v>
      </c>
      <c r="D72">
        <v>527</v>
      </c>
    </row>
    <row r="73" spans="1:4" x14ac:dyDescent="0.35">
      <c r="A73">
        <v>549</v>
      </c>
      <c r="B73">
        <v>533</v>
      </c>
      <c r="C73">
        <v>495</v>
      </c>
      <c r="D73">
        <v>519</v>
      </c>
    </row>
    <row r="74" spans="1:4" x14ac:dyDescent="0.35">
      <c r="A74">
        <v>540</v>
      </c>
      <c r="B74">
        <v>536</v>
      </c>
      <c r="C74">
        <v>504</v>
      </c>
      <c r="D74">
        <v>524</v>
      </c>
    </row>
    <row r="75" spans="1:4" x14ac:dyDescent="0.35">
      <c r="A75">
        <v>549</v>
      </c>
      <c r="B75">
        <v>531</v>
      </c>
      <c r="C75">
        <v>498</v>
      </c>
      <c r="D75">
        <v>526</v>
      </c>
    </row>
    <row r="76" spans="1:4" x14ac:dyDescent="0.35">
      <c r="A76">
        <v>539</v>
      </c>
      <c r="B76">
        <v>538</v>
      </c>
      <c r="C76">
        <v>498</v>
      </c>
      <c r="D76">
        <v>520</v>
      </c>
    </row>
    <row r="77" spans="1:4" x14ac:dyDescent="0.35">
      <c r="A77">
        <v>549</v>
      </c>
      <c r="B77">
        <v>534</v>
      </c>
      <c r="C77">
        <v>501</v>
      </c>
      <c r="D77">
        <v>521</v>
      </c>
    </row>
    <row r="78" spans="1:4" x14ac:dyDescent="0.35">
      <c r="A78">
        <v>543</v>
      </c>
      <c r="B78">
        <v>530</v>
      </c>
      <c r="C78">
        <v>500</v>
      </c>
      <c r="D78">
        <v>523</v>
      </c>
    </row>
    <row r="79" spans="1:4" x14ac:dyDescent="0.35">
      <c r="A79">
        <v>550</v>
      </c>
      <c r="B79">
        <v>536</v>
      </c>
      <c r="C79">
        <v>499</v>
      </c>
      <c r="D79">
        <v>528</v>
      </c>
    </row>
    <row r="80" spans="1:4" x14ac:dyDescent="0.35">
      <c r="A80">
        <v>547</v>
      </c>
      <c r="B80">
        <v>533</v>
      </c>
      <c r="C80">
        <v>497</v>
      </c>
      <c r="D80">
        <v>526</v>
      </c>
    </row>
    <row r="81" spans="1:4" x14ac:dyDescent="0.35">
      <c r="A81">
        <v>551</v>
      </c>
      <c r="B81">
        <v>531</v>
      </c>
      <c r="C81">
        <v>498</v>
      </c>
      <c r="D81">
        <v>527</v>
      </c>
    </row>
    <row r="82" spans="1:4" x14ac:dyDescent="0.35">
      <c r="A82">
        <v>550</v>
      </c>
      <c r="B82">
        <v>533</v>
      </c>
      <c r="C82">
        <v>495</v>
      </c>
      <c r="D82">
        <v>520</v>
      </c>
    </row>
    <row r="83" spans="1:4" x14ac:dyDescent="0.35">
      <c r="A83">
        <v>551</v>
      </c>
      <c r="B83">
        <v>533</v>
      </c>
      <c r="C83">
        <v>497</v>
      </c>
      <c r="D83">
        <v>524</v>
      </c>
    </row>
    <row r="84" spans="1:4" x14ac:dyDescent="0.35">
      <c r="A84">
        <v>547</v>
      </c>
      <c r="B84">
        <v>535</v>
      </c>
      <c r="C84">
        <v>497</v>
      </c>
      <c r="D84">
        <v>526</v>
      </c>
    </row>
    <row r="85" spans="1:4" x14ac:dyDescent="0.35">
      <c r="A85">
        <v>547</v>
      </c>
      <c r="B85">
        <v>534</v>
      </c>
      <c r="C85">
        <v>498</v>
      </c>
      <c r="D85">
        <v>527</v>
      </c>
    </row>
    <row r="86" spans="1:4" x14ac:dyDescent="0.35">
      <c r="A86">
        <v>548</v>
      </c>
      <c r="B86">
        <v>537</v>
      </c>
      <c r="C86">
        <v>496</v>
      </c>
      <c r="D86">
        <v>520</v>
      </c>
    </row>
    <row r="87" spans="1:4" x14ac:dyDescent="0.35">
      <c r="A87">
        <v>545</v>
      </c>
      <c r="B87">
        <v>534</v>
      </c>
      <c r="C87">
        <v>497</v>
      </c>
      <c r="D87">
        <v>519</v>
      </c>
    </row>
    <row r="88" spans="1:4" x14ac:dyDescent="0.35">
      <c r="A88">
        <v>544</v>
      </c>
      <c r="B88">
        <v>532</v>
      </c>
      <c r="C88">
        <v>498</v>
      </c>
      <c r="D88">
        <v>521</v>
      </c>
    </row>
    <row r="89" spans="1:4" x14ac:dyDescent="0.35">
      <c r="A89">
        <v>543</v>
      </c>
      <c r="B89">
        <v>534</v>
      </c>
      <c r="C89">
        <v>496</v>
      </c>
      <c r="D89">
        <v>530</v>
      </c>
    </row>
    <row r="90" spans="1:4" x14ac:dyDescent="0.35">
      <c r="A90">
        <v>548</v>
      </c>
      <c r="B90">
        <v>532</v>
      </c>
      <c r="C90">
        <v>496</v>
      </c>
      <c r="D90">
        <v>523</v>
      </c>
    </row>
    <row r="91" spans="1:4" x14ac:dyDescent="0.35">
      <c r="A91">
        <v>549</v>
      </c>
      <c r="B91">
        <v>530</v>
      </c>
      <c r="C91">
        <v>497</v>
      </c>
      <c r="D91">
        <v>529</v>
      </c>
    </row>
    <row r="92" spans="1:4" x14ac:dyDescent="0.35">
      <c r="A92">
        <v>540</v>
      </c>
      <c r="B92">
        <v>529</v>
      </c>
      <c r="C92">
        <v>498</v>
      </c>
      <c r="D92">
        <v>528</v>
      </c>
    </row>
    <row r="93" spans="1:4" x14ac:dyDescent="0.35">
      <c r="A93">
        <v>546</v>
      </c>
      <c r="B93">
        <v>538</v>
      </c>
      <c r="C93">
        <v>494</v>
      </c>
      <c r="D93">
        <v>528</v>
      </c>
    </row>
    <row r="94" spans="1:4" x14ac:dyDescent="0.35">
      <c r="A94">
        <v>545</v>
      </c>
      <c r="B94">
        <v>532</v>
      </c>
      <c r="C94">
        <v>498</v>
      </c>
      <c r="D94">
        <v>530</v>
      </c>
    </row>
    <row r="95" spans="1:4" x14ac:dyDescent="0.35">
      <c r="A95">
        <v>548</v>
      </c>
      <c r="B95">
        <v>530</v>
      </c>
      <c r="C95">
        <v>501</v>
      </c>
      <c r="D95">
        <v>524</v>
      </c>
    </row>
    <row r="96" spans="1:4" x14ac:dyDescent="0.35">
      <c r="A96">
        <v>539</v>
      </c>
      <c r="B96">
        <v>534</v>
      </c>
      <c r="C96">
        <v>498</v>
      </c>
      <c r="D96">
        <v>520</v>
      </c>
    </row>
    <row r="97" spans="1:4" x14ac:dyDescent="0.35">
      <c r="A97">
        <v>543</v>
      </c>
      <c r="B97">
        <v>537</v>
      </c>
      <c r="C97">
        <v>499</v>
      </c>
      <c r="D97">
        <v>523</v>
      </c>
    </row>
    <row r="98" spans="1:4" x14ac:dyDescent="0.35">
      <c r="A98">
        <v>548</v>
      </c>
      <c r="B98">
        <v>528</v>
      </c>
      <c r="C98">
        <v>496</v>
      </c>
      <c r="D98">
        <v>522</v>
      </c>
    </row>
    <row r="99" spans="1:4" x14ac:dyDescent="0.35">
      <c r="A99">
        <v>548</v>
      </c>
      <c r="B99">
        <v>529</v>
      </c>
      <c r="C99">
        <v>497</v>
      </c>
      <c r="D99">
        <v>519</v>
      </c>
    </row>
    <row r="100" spans="1:4" x14ac:dyDescent="0.35">
      <c r="A100">
        <v>544</v>
      </c>
      <c r="B100">
        <v>536</v>
      </c>
      <c r="C100">
        <v>493</v>
      </c>
      <c r="D100">
        <v>520</v>
      </c>
    </row>
    <row r="101" spans="1:4" x14ac:dyDescent="0.35">
      <c r="A101">
        <v>541</v>
      </c>
      <c r="B101">
        <v>537</v>
      </c>
      <c r="C101">
        <v>501</v>
      </c>
      <c r="D101">
        <v>526</v>
      </c>
    </row>
    <row r="102" spans="1:4" x14ac:dyDescent="0.35">
      <c r="A102">
        <v>551</v>
      </c>
      <c r="B102">
        <v>532</v>
      </c>
      <c r="C102">
        <v>494</v>
      </c>
      <c r="D102">
        <v>526</v>
      </c>
    </row>
    <row r="103" spans="1:4" x14ac:dyDescent="0.35">
      <c r="A103">
        <v>545</v>
      </c>
      <c r="B103">
        <v>529</v>
      </c>
      <c r="C103">
        <v>492</v>
      </c>
      <c r="D103">
        <v>518</v>
      </c>
    </row>
    <row r="104" spans="1:4" x14ac:dyDescent="0.35">
      <c r="A104">
        <v>546</v>
      </c>
      <c r="B104">
        <v>534</v>
      </c>
      <c r="C104">
        <v>499</v>
      </c>
      <c r="D104">
        <v>523</v>
      </c>
    </row>
    <row r="105" spans="1:4" x14ac:dyDescent="0.35">
      <c r="A105">
        <v>545</v>
      </c>
      <c r="B105">
        <v>532</v>
      </c>
      <c r="C105">
        <v>492</v>
      </c>
      <c r="D105">
        <v>526</v>
      </c>
    </row>
    <row r="106" spans="1:4" x14ac:dyDescent="0.35">
      <c r="A106">
        <v>545</v>
      </c>
      <c r="B106">
        <v>534</v>
      </c>
      <c r="C106">
        <v>493</v>
      </c>
      <c r="D106">
        <v>524</v>
      </c>
    </row>
    <row r="107" spans="1:4" x14ac:dyDescent="0.35">
      <c r="A107">
        <v>547</v>
      </c>
      <c r="B107">
        <v>524</v>
      </c>
      <c r="C107">
        <v>497</v>
      </c>
      <c r="D107">
        <v>525</v>
      </c>
    </row>
    <row r="108" spans="1:4" x14ac:dyDescent="0.35">
      <c r="A108">
        <v>542</v>
      </c>
      <c r="B108">
        <v>533</v>
      </c>
      <c r="C108">
        <v>496</v>
      </c>
      <c r="D108">
        <v>517</v>
      </c>
    </row>
    <row r="109" spans="1:4" x14ac:dyDescent="0.35">
      <c r="A109">
        <v>543</v>
      </c>
      <c r="B109">
        <v>538</v>
      </c>
      <c r="C109">
        <v>499</v>
      </c>
      <c r="D109">
        <v>524</v>
      </c>
    </row>
    <row r="110" spans="1:4" x14ac:dyDescent="0.35">
      <c r="A110">
        <v>542</v>
      </c>
      <c r="B110">
        <v>532</v>
      </c>
      <c r="C110">
        <v>499</v>
      </c>
      <c r="D110">
        <v>524</v>
      </c>
    </row>
    <row r="111" spans="1:4" x14ac:dyDescent="0.35">
      <c r="A111">
        <v>545</v>
      </c>
      <c r="B111">
        <v>531</v>
      </c>
      <c r="C111">
        <v>497</v>
      </c>
      <c r="D111">
        <v>524</v>
      </c>
    </row>
    <row r="112" spans="1:4" x14ac:dyDescent="0.35">
      <c r="A112">
        <v>546</v>
      </c>
      <c r="B112">
        <v>535</v>
      </c>
      <c r="C112">
        <v>496</v>
      </c>
      <c r="D112">
        <v>526</v>
      </c>
    </row>
    <row r="113" spans="1:4" x14ac:dyDescent="0.35">
      <c r="A113">
        <v>546</v>
      </c>
      <c r="B113">
        <v>528</v>
      </c>
      <c r="C113">
        <v>500</v>
      </c>
      <c r="D113">
        <v>527</v>
      </c>
    </row>
    <row r="114" spans="1:4" x14ac:dyDescent="0.35">
      <c r="A114">
        <v>542</v>
      </c>
      <c r="B114">
        <v>531</v>
      </c>
      <c r="C114">
        <v>499</v>
      </c>
      <c r="D114">
        <v>520</v>
      </c>
    </row>
    <row r="115" spans="1:4" x14ac:dyDescent="0.35">
      <c r="A115">
        <v>541</v>
      </c>
      <c r="B115">
        <v>531</v>
      </c>
      <c r="C115">
        <v>494</v>
      </c>
      <c r="D115">
        <v>529</v>
      </c>
    </row>
    <row r="116" spans="1:4" x14ac:dyDescent="0.35">
      <c r="A116">
        <v>546</v>
      </c>
      <c r="B116">
        <v>530</v>
      </c>
      <c r="C116">
        <v>499</v>
      </c>
      <c r="D116">
        <v>524</v>
      </c>
    </row>
    <row r="117" spans="1:4" x14ac:dyDescent="0.35">
      <c r="A117">
        <v>548</v>
      </c>
      <c r="B117">
        <v>543</v>
      </c>
      <c r="C117">
        <v>499</v>
      </c>
      <c r="D117">
        <v>527</v>
      </c>
    </row>
    <row r="118" spans="1:4" x14ac:dyDescent="0.35">
      <c r="A118">
        <v>548</v>
      </c>
      <c r="B118">
        <v>532</v>
      </c>
      <c r="C118">
        <v>495</v>
      </c>
      <c r="D118">
        <v>523</v>
      </c>
    </row>
    <row r="119" spans="1:4" x14ac:dyDescent="0.35">
      <c r="A119">
        <v>540</v>
      </c>
      <c r="B119">
        <v>527</v>
      </c>
      <c r="C119">
        <v>499</v>
      </c>
      <c r="D119">
        <v>526</v>
      </c>
    </row>
    <row r="120" spans="1:4" x14ac:dyDescent="0.35">
      <c r="A120">
        <v>543</v>
      </c>
      <c r="B120">
        <v>535</v>
      </c>
      <c r="C120">
        <v>502</v>
      </c>
      <c r="D120">
        <v>525</v>
      </c>
    </row>
    <row r="121" spans="1:4" x14ac:dyDescent="0.35">
      <c r="A121">
        <v>545</v>
      </c>
      <c r="B121">
        <v>538</v>
      </c>
      <c r="C121">
        <v>495</v>
      </c>
      <c r="D121">
        <v>518</v>
      </c>
    </row>
    <row r="122" spans="1:4" x14ac:dyDescent="0.35">
      <c r="A122">
        <v>550</v>
      </c>
      <c r="B122">
        <v>530</v>
      </c>
      <c r="C122">
        <v>496</v>
      </c>
      <c r="D122">
        <v>526</v>
      </c>
    </row>
    <row r="123" spans="1:4" x14ac:dyDescent="0.35">
      <c r="A123">
        <v>550</v>
      </c>
      <c r="B123">
        <v>530</v>
      </c>
      <c r="C123">
        <v>495</v>
      </c>
      <c r="D123">
        <v>525</v>
      </c>
    </row>
    <row r="124" spans="1:4" x14ac:dyDescent="0.35">
      <c r="A124">
        <v>547</v>
      </c>
      <c r="B124">
        <v>533</v>
      </c>
      <c r="C124">
        <v>495</v>
      </c>
      <c r="D124">
        <v>523</v>
      </c>
    </row>
    <row r="125" spans="1:4" x14ac:dyDescent="0.35">
      <c r="A125">
        <v>545</v>
      </c>
      <c r="B125">
        <v>538</v>
      </c>
      <c r="C125">
        <v>497</v>
      </c>
      <c r="D125">
        <v>523</v>
      </c>
    </row>
    <row r="126" spans="1:4" x14ac:dyDescent="0.35">
      <c r="A126">
        <v>550</v>
      </c>
      <c r="B126">
        <v>533</v>
      </c>
      <c r="C126">
        <v>496</v>
      </c>
      <c r="D126">
        <v>521</v>
      </c>
    </row>
    <row r="127" spans="1:4" x14ac:dyDescent="0.35">
      <c r="A127">
        <v>546</v>
      </c>
      <c r="B127">
        <v>529</v>
      </c>
      <c r="C127">
        <v>493</v>
      </c>
      <c r="D127">
        <v>521</v>
      </c>
    </row>
    <row r="128" spans="1:4" x14ac:dyDescent="0.35">
      <c r="A128">
        <v>551</v>
      </c>
      <c r="B128">
        <v>533</v>
      </c>
      <c r="C128">
        <v>499</v>
      </c>
      <c r="D128">
        <v>523</v>
      </c>
    </row>
    <row r="129" spans="1:4" x14ac:dyDescent="0.35">
      <c r="A129">
        <v>546</v>
      </c>
      <c r="B129">
        <v>533</v>
      </c>
      <c r="C129">
        <v>497</v>
      </c>
      <c r="D129">
        <v>522</v>
      </c>
    </row>
    <row r="130" spans="1:4" x14ac:dyDescent="0.35">
      <c r="A130">
        <v>541</v>
      </c>
      <c r="B130">
        <v>532</v>
      </c>
      <c r="C130">
        <v>499</v>
      </c>
      <c r="D130">
        <v>521</v>
      </c>
    </row>
    <row r="131" spans="1:4" x14ac:dyDescent="0.35">
      <c r="A131">
        <v>550</v>
      </c>
      <c r="B131">
        <v>530</v>
      </c>
      <c r="C131">
        <v>497</v>
      </c>
      <c r="D131">
        <v>523</v>
      </c>
    </row>
    <row r="132" spans="1:4" x14ac:dyDescent="0.35">
      <c r="A132">
        <v>543</v>
      </c>
      <c r="B132">
        <v>539</v>
      </c>
      <c r="C132">
        <v>496</v>
      </c>
      <c r="D132">
        <v>523</v>
      </c>
    </row>
    <row r="133" spans="1:4" x14ac:dyDescent="0.35">
      <c r="A133">
        <v>538</v>
      </c>
      <c r="B133">
        <v>530</v>
      </c>
      <c r="C133">
        <v>495</v>
      </c>
      <c r="D133">
        <v>524</v>
      </c>
    </row>
    <row r="134" spans="1:4" x14ac:dyDescent="0.35">
      <c r="A134">
        <v>545</v>
      </c>
      <c r="B134">
        <v>528</v>
      </c>
      <c r="C134">
        <v>497</v>
      </c>
      <c r="D134">
        <v>523</v>
      </c>
    </row>
    <row r="135" spans="1:4" x14ac:dyDescent="0.35">
      <c r="A135">
        <v>544</v>
      </c>
      <c r="B135">
        <v>528</v>
      </c>
      <c r="C135">
        <v>500</v>
      </c>
      <c r="D135">
        <v>524</v>
      </c>
    </row>
    <row r="136" spans="1:4" x14ac:dyDescent="0.35">
      <c r="A136">
        <v>548</v>
      </c>
      <c r="B136">
        <v>539</v>
      </c>
      <c r="C136">
        <v>495</v>
      </c>
      <c r="D136">
        <v>527</v>
      </c>
    </row>
    <row r="137" spans="1:4" x14ac:dyDescent="0.35">
      <c r="A137">
        <v>546</v>
      </c>
      <c r="B137">
        <v>524</v>
      </c>
      <c r="C137">
        <v>495</v>
      </c>
      <c r="D137">
        <v>524</v>
      </c>
    </row>
    <row r="138" spans="1:4" x14ac:dyDescent="0.35">
      <c r="A138">
        <v>550</v>
      </c>
      <c r="B138">
        <v>532</v>
      </c>
      <c r="C138">
        <v>497</v>
      </c>
      <c r="D138">
        <v>524</v>
      </c>
    </row>
    <row r="139" spans="1:4" x14ac:dyDescent="0.35">
      <c r="A139">
        <v>546</v>
      </c>
      <c r="B139">
        <v>530</v>
      </c>
      <c r="C139">
        <v>499</v>
      </c>
      <c r="D139">
        <v>520</v>
      </c>
    </row>
    <row r="140" spans="1:4" x14ac:dyDescent="0.35">
      <c r="A140">
        <v>545</v>
      </c>
      <c r="B140">
        <v>531</v>
      </c>
      <c r="C140">
        <v>497</v>
      </c>
      <c r="D140">
        <v>524</v>
      </c>
    </row>
    <row r="141" spans="1:4" x14ac:dyDescent="0.35">
      <c r="A141">
        <v>545</v>
      </c>
      <c r="B141">
        <v>540</v>
      </c>
      <c r="C141">
        <v>496</v>
      </c>
      <c r="D141">
        <v>521</v>
      </c>
    </row>
    <row r="142" spans="1:4" x14ac:dyDescent="0.35">
      <c r="A142">
        <v>547</v>
      </c>
      <c r="B142">
        <v>532</v>
      </c>
      <c r="C142">
        <v>497</v>
      </c>
      <c r="D142">
        <v>525</v>
      </c>
    </row>
    <row r="143" spans="1:4" x14ac:dyDescent="0.35">
      <c r="A143">
        <v>545</v>
      </c>
      <c r="B143">
        <v>536</v>
      </c>
      <c r="C143">
        <v>494</v>
      </c>
      <c r="D143">
        <v>522</v>
      </c>
    </row>
    <row r="144" spans="1:4" x14ac:dyDescent="0.35">
      <c r="A144">
        <v>550</v>
      </c>
      <c r="B144">
        <v>531</v>
      </c>
      <c r="C144">
        <v>495</v>
      </c>
      <c r="D144">
        <v>527</v>
      </c>
    </row>
    <row r="145" spans="1:4" x14ac:dyDescent="0.35">
      <c r="A145">
        <v>544</v>
      </c>
      <c r="B145">
        <v>537</v>
      </c>
      <c r="C145">
        <v>493</v>
      </c>
      <c r="D145">
        <v>531</v>
      </c>
    </row>
    <row r="146" spans="1:4" x14ac:dyDescent="0.35">
      <c r="A146">
        <v>547</v>
      </c>
      <c r="B146">
        <v>533</v>
      </c>
      <c r="C146">
        <v>497</v>
      </c>
      <c r="D146">
        <v>520</v>
      </c>
    </row>
    <row r="147" spans="1:4" x14ac:dyDescent="0.35">
      <c r="A147">
        <v>543</v>
      </c>
      <c r="B147">
        <v>535</v>
      </c>
      <c r="C147">
        <v>495</v>
      </c>
      <c r="D147">
        <v>517</v>
      </c>
    </row>
    <row r="148" spans="1:4" x14ac:dyDescent="0.35">
      <c r="A148">
        <v>542</v>
      </c>
      <c r="B148">
        <v>532</v>
      </c>
      <c r="C148">
        <v>495</v>
      </c>
      <c r="D148">
        <v>520</v>
      </c>
    </row>
    <row r="149" spans="1:4" x14ac:dyDescent="0.35">
      <c r="A149">
        <v>546</v>
      </c>
      <c r="B149">
        <v>532</v>
      </c>
      <c r="C149">
        <v>497</v>
      </c>
      <c r="D149">
        <v>520</v>
      </c>
    </row>
    <row r="150" spans="1:4" x14ac:dyDescent="0.35">
      <c r="A150">
        <v>552</v>
      </c>
      <c r="B150">
        <v>531</v>
      </c>
      <c r="C150">
        <v>495</v>
      </c>
      <c r="D150">
        <v>517</v>
      </c>
    </row>
    <row r="151" spans="1:4" x14ac:dyDescent="0.35">
      <c r="A151">
        <v>541</v>
      </c>
      <c r="B151">
        <v>532</v>
      </c>
      <c r="C151">
        <v>499</v>
      </c>
      <c r="D151">
        <v>522</v>
      </c>
    </row>
    <row r="152" spans="1:4" x14ac:dyDescent="0.35">
      <c r="A152">
        <v>548</v>
      </c>
      <c r="B152">
        <v>535</v>
      </c>
      <c r="C152">
        <v>497</v>
      </c>
      <c r="D152">
        <v>522</v>
      </c>
    </row>
    <row r="153" spans="1:4" x14ac:dyDescent="0.35">
      <c r="A153">
        <v>541</v>
      </c>
      <c r="B153">
        <v>534</v>
      </c>
      <c r="C153">
        <v>498</v>
      </c>
      <c r="D153">
        <v>524</v>
      </c>
    </row>
    <row r="154" spans="1:4" x14ac:dyDescent="0.35">
      <c r="A154">
        <v>545</v>
      </c>
      <c r="B154">
        <v>527</v>
      </c>
      <c r="C154">
        <v>500</v>
      </c>
      <c r="D154">
        <v>523</v>
      </c>
    </row>
    <row r="155" spans="1:4" x14ac:dyDescent="0.35">
      <c r="A155">
        <v>545</v>
      </c>
      <c r="B155">
        <v>534</v>
      </c>
      <c r="C155">
        <v>496</v>
      </c>
      <c r="D155">
        <v>520</v>
      </c>
    </row>
    <row r="156" spans="1:4" x14ac:dyDescent="0.35">
      <c r="A156">
        <v>547</v>
      </c>
      <c r="B156">
        <v>529</v>
      </c>
      <c r="C156">
        <v>497</v>
      </c>
      <c r="D156">
        <v>525</v>
      </c>
    </row>
    <row r="157" spans="1:4" x14ac:dyDescent="0.35">
      <c r="A157">
        <v>545</v>
      </c>
      <c r="B157">
        <v>528</v>
      </c>
      <c r="C157">
        <v>499</v>
      </c>
      <c r="D157">
        <v>523</v>
      </c>
    </row>
    <row r="158" spans="1:4" x14ac:dyDescent="0.35">
      <c r="A158">
        <v>547</v>
      </c>
      <c r="B158">
        <v>532</v>
      </c>
      <c r="C158">
        <v>492</v>
      </c>
      <c r="D158">
        <v>526</v>
      </c>
    </row>
    <row r="159" spans="1:4" x14ac:dyDescent="0.35">
      <c r="A159">
        <v>548</v>
      </c>
      <c r="B159">
        <v>539</v>
      </c>
      <c r="C159">
        <v>497</v>
      </c>
      <c r="D159">
        <v>522</v>
      </c>
    </row>
    <row r="160" spans="1:4" x14ac:dyDescent="0.35">
      <c r="A160">
        <v>544</v>
      </c>
      <c r="B160">
        <v>536</v>
      </c>
      <c r="C160">
        <v>496</v>
      </c>
      <c r="D160">
        <v>525</v>
      </c>
    </row>
    <row r="161" spans="1:4" x14ac:dyDescent="0.35">
      <c r="A161">
        <v>540</v>
      </c>
      <c r="B161">
        <v>541</v>
      </c>
      <c r="C161">
        <v>496</v>
      </c>
      <c r="D161">
        <v>521</v>
      </c>
    </row>
    <row r="162" spans="1:4" x14ac:dyDescent="0.35">
      <c r="A162">
        <v>542</v>
      </c>
      <c r="B162">
        <v>537</v>
      </c>
      <c r="C162">
        <v>496</v>
      </c>
      <c r="D162">
        <v>520</v>
      </c>
    </row>
    <row r="163" spans="1:4" x14ac:dyDescent="0.35">
      <c r="A163">
        <v>549</v>
      </c>
      <c r="B163">
        <v>535</v>
      </c>
      <c r="C163">
        <v>494</v>
      </c>
      <c r="D163">
        <v>521</v>
      </c>
    </row>
    <row r="164" spans="1:4" x14ac:dyDescent="0.35">
      <c r="A164">
        <v>536</v>
      </c>
      <c r="B164">
        <v>536</v>
      </c>
      <c r="C164">
        <v>494</v>
      </c>
      <c r="D164">
        <v>520</v>
      </c>
    </row>
    <row r="165" spans="1:4" x14ac:dyDescent="0.35">
      <c r="A165">
        <v>545</v>
      </c>
      <c r="B165">
        <v>532</v>
      </c>
      <c r="C165">
        <v>494</v>
      </c>
      <c r="D165">
        <v>524</v>
      </c>
    </row>
    <row r="166" spans="1:4" x14ac:dyDescent="0.35">
      <c r="A166">
        <v>549</v>
      </c>
      <c r="B166">
        <v>532</v>
      </c>
      <c r="C166">
        <v>496</v>
      </c>
      <c r="D166">
        <v>525</v>
      </c>
    </row>
    <row r="167" spans="1:4" x14ac:dyDescent="0.35">
      <c r="A167">
        <v>546</v>
      </c>
      <c r="B167">
        <v>531</v>
      </c>
      <c r="C167">
        <v>498</v>
      </c>
      <c r="D167">
        <v>523</v>
      </c>
    </row>
    <row r="168" spans="1:4" x14ac:dyDescent="0.35">
      <c r="A168">
        <v>540</v>
      </c>
      <c r="B168">
        <v>532</v>
      </c>
      <c r="C168">
        <v>495</v>
      </c>
      <c r="D168">
        <v>528</v>
      </c>
    </row>
    <row r="169" spans="1:4" x14ac:dyDescent="0.35">
      <c r="A169">
        <v>543</v>
      </c>
      <c r="B169">
        <v>529</v>
      </c>
      <c r="C169">
        <v>498</v>
      </c>
      <c r="D169">
        <v>517</v>
      </c>
    </row>
    <row r="170" spans="1:4" x14ac:dyDescent="0.35">
      <c r="A170">
        <v>545</v>
      </c>
      <c r="B170">
        <v>528</v>
      </c>
      <c r="C170">
        <v>491</v>
      </c>
      <c r="D170">
        <v>519</v>
      </c>
    </row>
    <row r="171" spans="1:4" x14ac:dyDescent="0.35">
      <c r="A171">
        <v>547</v>
      </c>
      <c r="B171">
        <v>535</v>
      </c>
      <c r="C171">
        <v>498</v>
      </c>
      <c r="D171">
        <v>519</v>
      </c>
    </row>
    <row r="172" spans="1:4" x14ac:dyDescent="0.35">
      <c r="A172">
        <v>542</v>
      </c>
      <c r="B172">
        <v>537</v>
      </c>
      <c r="C172">
        <v>497</v>
      </c>
      <c r="D172">
        <v>521</v>
      </c>
    </row>
    <row r="173" spans="1:4" x14ac:dyDescent="0.35">
      <c r="A173">
        <v>548</v>
      </c>
      <c r="B173">
        <v>531</v>
      </c>
      <c r="C173">
        <v>493</v>
      </c>
      <c r="D173">
        <v>516</v>
      </c>
    </row>
    <row r="174" spans="1:4" x14ac:dyDescent="0.35">
      <c r="A174">
        <v>545</v>
      </c>
      <c r="B174">
        <v>532</v>
      </c>
      <c r="C174">
        <v>496</v>
      </c>
      <c r="D174">
        <v>519</v>
      </c>
    </row>
    <row r="175" spans="1:4" x14ac:dyDescent="0.35">
      <c r="A175">
        <v>542</v>
      </c>
      <c r="B175">
        <v>539</v>
      </c>
      <c r="C175">
        <v>496</v>
      </c>
      <c r="D175">
        <v>519</v>
      </c>
    </row>
    <row r="176" spans="1:4" x14ac:dyDescent="0.35">
      <c r="A176">
        <v>542</v>
      </c>
      <c r="B176">
        <v>531</v>
      </c>
      <c r="C176">
        <v>493</v>
      </c>
      <c r="D176">
        <v>525</v>
      </c>
    </row>
    <row r="177" spans="1:4" x14ac:dyDescent="0.35">
      <c r="A177">
        <v>547</v>
      </c>
      <c r="B177">
        <v>538</v>
      </c>
      <c r="C177">
        <v>498</v>
      </c>
      <c r="D177">
        <v>522</v>
      </c>
    </row>
    <row r="178" spans="1:4" x14ac:dyDescent="0.35">
      <c r="A178">
        <v>545</v>
      </c>
      <c r="B178">
        <v>531</v>
      </c>
      <c r="C178">
        <v>498</v>
      </c>
      <c r="D178">
        <v>521</v>
      </c>
    </row>
    <row r="179" spans="1:4" x14ac:dyDescent="0.35">
      <c r="A179">
        <v>540</v>
      </c>
      <c r="B179">
        <v>534</v>
      </c>
      <c r="C179">
        <v>498</v>
      </c>
      <c r="D179">
        <v>521</v>
      </c>
    </row>
    <row r="180" spans="1:4" x14ac:dyDescent="0.35">
      <c r="A180">
        <v>546</v>
      </c>
      <c r="B180">
        <v>532</v>
      </c>
      <c r="C180">
        <v>498</v>
      </c>
      <c r="D180">
        <v>522</v>
      </c>
    </row>
    <row r="181" spans="1:4" x14ac:dyDescent="0.35">
      <c r="A181">
        <v>546</v>
      </c>
      <c r="B181">
        <v>537</v>
      </c>
      <c r="C181">
        <v>492</v>
      </c>
      <c r="D181">
        <v>527</v>
      </c>
    </row>
    <row r="182" spans="1:4" x14ac:dyDescent="0.35">
      <c r="A182">
        <v>542</v>
      </c>
      <c r="B182">
        <v>530</v>
      </c>
      <c r="C182">
        <v>497</v>
      </c>
      <c r="D182">
        <v>518</v>
      </c>
    </row>
    <row r="183" spans="1:4" x14ac:dyDescent="0.35">
      <c r="A183">
        <v>543</v>
      </c>
      <c r="B183">
        <v>531</v>
      </c>
      <c r="C183">
        <v>494</v>
      </c>
      <c r="D183">
        <v>520</v>
      </c>
    </row>
    <row r="184" spans="1:4" x14ac:dyDescent="0.35">
      <c r="A184">
        <v>546</v>
      </c>
      <c r="B184">
        <v>534</v>
      </c>
      <c r="C184">
        <v>497</v>
      </c>
      <c r="D184">
        <v>522</v>
      </c>
    </row>
    <row r="185" spans="1:4" x14ac:dyDescent="0.35">
      <c r="A185">
        <v>543</v>
      </c>
      <c r="B185">
        <v>525</v>
      </c>
      <c r="C185">
        <v>497</v>
      </c>
      <c r="D185">
        <v>520</v>
      </c>
    </row>
    <row r="186" spans="1:4" x14ac:dyDescent="0.35">
      <c r="A186">
        <v>539</v>
      </c>
      <c r="B186">
        <v>533</v>
      </c>
      <c r="C186">
        <v>493</v>
      </c>
      <c r="D186">
        <v>521</v>
      </c>
    </row>
    <row r="187" spans="1:4" x14ac:dyDescent="0.35">
      <c r="A187">
        <v>546</v>
      </c>
      <c r="B187">
        <v>535</v>
      </c>
      <c r="C187">
        <v>491</v>
      </c>
      <c r="D187">
        <v>521</v>
      </c>
    </row>
    <row r="188" spans="1:4" x14ac:dyDescent="0.35">
      <c r="A188">
        <v>546</v>
      </c>
      <c r="B188">
        <v>526</v>
      </c>
      <c r="C188">
        <v>495</v>
      </c>
      <c r="D188">
        <v>524</v>
      </c>
    </row>
    <row r="189" spans="1:4" x14ac:dyDescent="0.35">
      <c r="A189">
        <v>545</v>
      </c>
      <c r="B189">
        <v>539</v>
      </c>
      <c r="C189">
        <v>495</v>
      </c>
      <c r="D189">
        <v>523</v>
      </c>
    </row>
    <row r="190" spans="1:4" x14ac:dyDescent="0.35">
      <c r="A190">
        <v>554</v>
      </c>
      <c r="B190">
        <v>532</v>
      </c>
      <c r="C190">
        <v>490</v>
      </c>
      <c r="D190">
        <v>525</v>
      </c>
    </row>
    <row r="191" spans="1:4" x14ac:dyDescent="0.35">
      <c r="A191">
        <v>549</v>
      </c>
      <c r="B191">
        <v>540</v>
      </c>
      <c r="C191">
        <v>493</v>
      </c>
      <c r="D191">
        <v>522</v>
      </c>
    </row>
    <row r="192" spans="1:4" x14ac:dyDescent="0.35">
      <c r="A192">
        <v>543</v>
      </c>
      <c r="B192">
        <v>535</v>
      </c>
      <c r="C192">
        <v>493</v>
      </c>
      <c r="D192">
        <v>520</v>
      </c>
    </row>
    <row r="193" spans="1:4" x14ac:dyDescent="0.35">
      <c r="A193">
        <v>543</v>
      </c>
      <c r="B193">
        <v>540</v>
      </c>
      <c r="C193">
        <v>499</v>
      </c>
      <c r="D193">
        <v>521</v>
      </c>
    </row>
    <row r="194" spans="1:4" x14ac:dyDescent="0.35">
      <c r="A194">
        <v>552</v>
      </c>
      <c r="B194">
        <v>533</v>
      </c>
      <c r="C194">
        <v>491</v>
      </c>
      <c r="D194">
        <v>521</v>
      </c>
    </row>
    <row r="195" spans="1:4" x14ac:dyDescent="0.35">
      <c r="A195">
        <v>542</v>
      </c>
      <c r="B195">
        <v>535</v>
      </c>
      <c r="C195">
        <v>495</v>
      </c>
      <c r="D195">
        <v>517</v>
      </c>
    </row>
    <row r="196" spans="1:4" x14ac:dyDescent="0.35">
      <c r="A196">
        <v>539</v>
      </c>
      <c r="B196">
        <v>534</v>
      </c>
      <c r="C196">
        <v>496</v>
      </c>
      <c r="D196">
        <v>521</v>
      </c>
    </row>
    <row r="197" spans="1:4" x14ac:dyDescent="0.35">
      <c r="A197">
        <v>542</v>
      </c>
      <c r="B197">
        <v>539</v>
      </c>
      <c r="C197">
        <v>494</v>
      </c>
      <c r="D197">
        <v>525</v>
      </c>
    </row>
    <row r="198" spans="1:4" x14ac:dyDescent="0.35">
      <c r="A198">
        <v>539</v>
      </c>
      <c r="B198">
        <v>529</v>
      </c>
      <c r="C198">
        <v>493</v>
      </c>
      <c r="D198">
        <v>518</v>
      </c>
    </row>
    <row r="199" spans="1:4" x14ac:dyDescent="0.35">
      <c r="A199">
        <v>542</v>
      </c>
      <c r="B199">
        <v>538</v>
      </c>
      <c r="C199">
        <v>490</v>
      </c>
      <c r="D199">
        <v>522</v>
      </c>
    </row>
    <row r="200" spans="1:4" x14ac:dyDescent="0.35">
      <c r="A200">
        <v>543</v>
      </c>
      <c r="B200">
        <v>534</v>
      </c>
      <c r="C200">
        <v>494</v>
      </c>
      <c r="D200">
        <v>519</v>
      </c>
    </row>
    <row r="201" spans="1:4" x14ac:dyDescent="0.35">
      <c r="A201">
        <v>546</v>
      </c>
      <c r="B201">
        <v>540</v>
      </c>
      <c r="C201">
        <v>496</v>
      </c>
      <c r="D201">
        <v>517</v>
      </c>
    </row>
    <row r="202" spans="1:4" x14ac:dyDescent="0.35">
      <c r="A202">
        <v>548</v>
      </c>
      <c r="B202">
        <v>530</v>
      </c>
      <c r="C202">
        <v>492</v>
      </c>
      <c r="D202">
        <v>520</v>
      </c>
    </row>
    <row r="203" spans="1:4" x14ac:dyDescent="0.35">
      <c r="A203">
        <v>546</v>
      </c>
      <c r="B203">
        <v>534</v>
      </c>
      <c r="C203">
        <v>497</v>
      </c>
      <c r="D203">
        <v>525</v>
      </c>
    </row>
    <row r="204" spans="1:4" x14ac:dyDescent="0.35">
      <c r="A204">
        <v>543</v>
      </c>
      <c r="B204">
        <v>536</v>
      </c>
      <c r="C204">
        <v>496</v>
      </c>
      <c r="D204">
        <v>520</v>
      </c>
    </row>
    <row r="205" spans="1:4" x14ac:dyDescent="0.35">
      <c r="A205">
        <v>543</v>
      </c>
      <c r="B205">
        <v>538</v>
      </c>
      <c r="C205">
        <v>500</v>
      </c>
      <c r="D205">
        <v>526</v>
      </c>
    </row>
    <row r="206" spans="1:4" x14ac:dyDescent="0.35">
      <c r="A206">
        <v>547</v>
      </c>
      <c r="B206">
        <v>531</v>
      </c>
      <c r="C206">
        <v>493</v>
      </c>
      <c r="D206">
        <v>519</v>
      </c>
    </row>
    <row r="207" spans="1:4" x14ac:dyDescent="0.35">
      <c r="A207">
        <v>546</v>
      </c>
      <c r="B207">
        <v>531</v>
      </c>
      <c r="C207">
        <v>495</v>
      </c>
      <c r="D207">
        <v>522</v>
      </c>
    </row>
    <row r="208" spans="1:4" x14ac:dyDescent="0.35">
      <c r="A208">
        <v>550</v>
      </c>
      <c r="B208">
        <v>532</v>
      </c>
      <c r="C208">
        <v>493</v>
      </c>
      <c r="D208">
        <v>520</v>
      </c>
    </row>
    <row r="209" spans="1:4" x14ac:dyDescent="0.35">
      <c r="A209">
        <v>542</v>
      </c>
      <c r="B209">
        <v>532</v>
      </c>
      <c r="C209">
        <v>498</v>
      </c>
      <c r="D209">
        <v>522</v>
      </c>
    </row>
    <row r="210" spans="1:4" x14ac:dyDescent="0.35">
      <c r="A210">
        <v>546</v>
      </c>
      <c r="B210">
        <v>530</v>
      </c>
      <c r="C210">
        <v>492</v>
      </c>
      <c r="D210">
        <v>521</v>
      </c>
    </row>
    <row r="211" spans="1:4" x14ac:dyDescent="0.35">
      <c r="A211">
        <v>542</v>
      </c>
      <c r="B211">
        <v>526</v>
      </c>
      <c r="C211">
        <v>496</v>
      </c>
      <c r="D211">
        <v>524</v>
      </c>
    </row>
    <row r="212" spans="1:4" x14ac:dyDescent="0.35">
      <c r="A212">
        <v>547</v>
      </c>
      <c r="B212">
        <v>530</v>
      </c>
      <c r="C212">
        <v>494</v>
      </c>
      <c r="D212">
        <v>524</v>
      </c>
    </row>
    <row r="213" spans="1:4" x14ac:dyDescent="0.35">
      <c r="A213">
        <v>548</v>
      </c>
      <c r="B213">
        <v>534</v>
      </c>
      <c r="C213">
        <v>500</v>
      </c>
      <c r="D213">
        <v>527</v>
      </c>
    </row>
    <row r="214" spans="1:4" x14ac:dyDescent="0.35">
      <c r="A214">
        <v>549</v>
      </c>
      <c r="B214">
        <v>532</v>
      </c>
      <c r="C214">
        <v>495</v>
      </c>
      <c r="D214">
        <v>522</v>
      </c>
    </row>
    <row r="215" spans="1:4" x14ac:dyDescent="0.35">
      <c r="A215">
        <v>544</v>
      </c>
      <c r="B215">
        <v>532</v>
      </c>
      <c r="C215">
        <v>498</v>
      </c>
      <c r="D215">
        <v>526</v>
      </c>
    </row>
    <row r="216" spans="1:4" x14ac:dyDescent="0.35">
      <c r="A216">
        <v>545</v>
      </c>
      <c r="B216">
        <v>535</v>
      </c>
      <c r="C216">
        <v>495</v>
      </c>
      <c r="D216">
        <v>519</v>
      </c>
    </row>
    <row r="217" spans="1:4" x14ac:dyDescent="0.35">
      <c r="A217">
        <v>542</v>
      </c>
      <c r="B217">
        <v>526</v>
      </c>
      <c r="C217">
        <v>498</v>
      </c>
      <c r="D217">
        <v>522</v>
      </c>
    </row>
    <row r="218" spans="1:4" x14ac:dyDescent="0.35">
      <c r="A218">
        <v>541</v>
      </c>
      <c r="B218">
        <v>534</v>
      </c>
      <c r="C218">
        <v>496</v>
      </c>
      <c r="D218">
        <v>525</v>
      </c>
    </row>
    <row r="219" spans="1:4" x14ac:dyDescent="0.35">
      <c r="A219">
        <v>543</v>
      </c>
      <c r="B219">
        <v>533</v>
      </c>
      <c r="C219">
        <v>493</v>
      </c>
      <c r="D219">
        <v>522</v>
      </c>
    </row>
    <row r="220" spans="1:4" x14ac:dyDescent="0.35">
      <c r="A220">
        <v>542</v>
      </c>
      <c r="B220">
        <v>534</v>
      </c>
      <c r="C220">
        <v>493</v>
      </c>
      <c r="D220">
        <v>526</v>
      </c>
    </row>
    <row r="221" spans="1:4" x14ac:dyDescent="0.35">
      <c r="A221">
        <v>545</v>
      </c>
      <c r="B221">
        <v>528</v>
      </c>
      <c r="C221">
        <v>495</v>
      </c>
      <c r="D221">
        <v>519</v>
      </c>
    </row>
    <row r="222" spans="1:4" x14ac:dyDescent="0.35">
      <c r="A222">
        <v>545</v>
      </c>
      <c r="B222">
        <v>530</v>
      </c>
      <c r="C222">
        <v>498</v>
      </c>
      <c r="D222">
        <v>526</v>
      </c>
    </row>
    <row r="223" spans="1:4" x14ac:dyDescent="0.35">
      <c r="A223">
        <v>547</v>
      </c>
      <c r="B223">
        <v>535</v>
      </c>
      <c r="C223">
        <v>495</v>
      </c>
      <c r="D223">
        <v>521</v>
      </c>
    </row>
    <row r="224" spans="1:4" x14ac:dyDescent="0.35">
      <c r="A224">
        <v>543</v>
      </c>
      <c r="B224">
        <v>529</v>
      </c>
      <c r="C224">
        <v>498</v>
      </c>
      <c r="D224">
        <v>519</v>
      </c>
    </row>
    <row r="225" spans="1:4" x14ac:dyDescent="0.35">
      <c r="A225">
        <v>546</v>
      </c>
      <c r="B225">
        <v>531</v>
      </c>
      <c r="C225">
        <v>497</v>
      </c>
      <c r="D225">
        <v>514</v>
      </c>
    </row>
    <row r="226" spans="1:4" x14ac:dyDescent="0.35">
      <c r="A226">
        <v>542</v>
      </c>
      <c r="B226">
        <v>528</v>
      </c>
      <c r="C226">
        <v>496</v>
      </c>
      <c r="D226">
        <v>524</v>
      </c>
    </row>
    <row r="227" spans="1:4" x14ac:dyDescent="0.35">
      <c r="A227">
        <v>544</v>
      </c>
      <c r="B227">
        <v>529</v>
      </c>
      <c r="C227">
        <v>494</v>
      </c>
      <c r="D227">
        <v>523</v>
      </c>
    </row>
    <row r="228" spans="1:4" x14ac:dyDescent="0.35">
      <c r="A228">
        <v>543</v>
      </c>
      <c r="B228">
        <v>532</v>
      </c>
      <c r="C228">
        <v>493</v>
      </c>
      <c r="D228">
        <v>520</v>
      </c>
    </row>
    <row r="229" spans="1:4" x14ac:dyDescent="0.35">
      <c r="A229">
        <v>540</v>
      </c>
      <c r="B229">
        <v>532</v>
      </c>
      <c r="C229">
        <v>495</v>
      </c>
      <c r="D229">
        <v>519</v>
      </c>
    </row>
    <row r="230" spans="1:4" x14ac:dyDescent="0.35">
      <c r="A230">
        <v>542</v>
      </c>
      <c r="B230">
        <v>531</v>
      </c>
      <c r="C230">
        <v>493</v>
      </c>
      <c r="D230">
        <v>518</v>
      </c>
    </row>
    <row r="231" spans="1:4" x14ac:dyDescent="0.35">
      <c r="A231">
        <v>543</v>
      </c>
      <c r="B231">
        <v>535</v>
      </c>
      <c r="C231">
        <v>492</v>
      </c>
      <c r="D231">
        <v>521</v>
      </c>
    </row>
    <row r="232" spans="1:4" x14ac:dyDescent="0.35">
      <c r="A232">
        <v>542</v>
      </c>
      <c r="B232">
        <v>530</v>
      </c>
      <c r="C232">
        <v>493</v>
      </c>
      <c r="D232">
        <v>517</v>
      </c>
    </row>
    <row r="233" spans="1:4" x14ac:dyDescent="0.35">
      <c r="A233">
        <v>541</v>
      </c>
      <c r="B233">
        <v>533</v>
      </c>
      <c r="C233">
        <v>498</v>
      </c>
      <c r="D233">
        <v>523</v>
      </c>
    </row>
    <row r="234" spans="1:4" x14ac:dyDescent="0.35">
      <c r="A234">
        <v>538</v>
      </c>
      <c r="B234">
        <v>530</v>
      </c>
      <c r="C234">
        <v>494</v>
      </c>
      <c r="D234">
        <v>518</v>
      </c>
    </row>
    <row r="235" spans="1:4" x14ac:dyDescent="0.35">
      <c r="A235">
        <v>546</v>
      </c>
      <c r="B235">
        <v>527</v>
      </c>
      <c r="C235">
        <v>497</v>
      </c>
      <c r="D235">
        <v>519</v>
      </c>
    </row>
    <row r="236" spans="1:4" x14ac:dyDescent="0.35">
      <c r="A236">
        <v>545</v>
      </c>
      <c r="B236">
        <v>534</v>
      </c>
      <c r="C236">
        <v>490</v>
      </c>
      <c r="D236">
        <v>521</v>
      </c>
    </row>
    <row r="237" spans="1:4" x14ac:dyDescent="0.35">
      <c r="A237">
        <v>542</v>
      </c>
      <c r="B237">
        <v>535</v>
      </c>
      <c r="C237">
        <v>495</v>
      </c>
      <c r="D237">
        <v>516</v>
      </c>
    </row>
    <row r="238" spans="1:4" x14ac:dyDescent="0.35">
      <c r="A238">
        <v>547</v>
      </c>
      <c r="B238">
        <v>532</v>
      </c>
      <c r="C238">
        <v>496</v>
      </c>
      <c r="D238">
        <v>519</v>
      </c>
    </row>
    <row r="239" spans="1:4" x14ac:dyDescent="0.35">
      <c r="A239">
        <v>548</v>
      </c>
      <c r="B239">
        <v>529</v>
      </c>
      <c r="C239">
        <v>497</v>
      </c>
      <c r="D239">
        <v>519</v>
      </c>
    </row>
    <row r="240" spans="1:4" x14ac:dyDescent="0.35">
      <c r="A240">
        <v>542</v>
      </c>
      <c r="B240">
        <v>529</v>
      </c>
      <c r="C240">
        <v>498</v>
      </c>
      <c r="D240">
        <v>521</v>
      </c>
    </row>
    <row r="241" spans="1:4" x14ac:dyDescent="0.35">
      <c r="A241">
        <v>546</v>
      </c>
      <c r="B241">
        <v>531</v>
      </c>
      <c r="C241">
        <v>499</v>
      </c>
      <c r="D241">
        <v>522</v>
      </c>
    </row>
    <row r="242" spans="1:4" x14ac:dyDescent="0.35">
      <c r="A242">
        <v>546</v>
      </c>
      <c r="B242">
        <v>530</v>
      </c>
      <c r="C242">
        <v>495</v>
      </c>
      <c r="D242">
        <v>525</v>
      </c>
    </row>
    <row r="243" spans="1:4" x14ac:dyDescent="0.35">
      <c r="A243">
        <v>546</v>
      </c>
      <c r="B243">
        <v>534</v>
      </c>
      <c r="C243">
        <v>495</v>
      </c>
      <c r="D243">
        <v>517</v>
      </c>
    </row>
    <row r="244" spans="1:4" x14ac:dyDescent="0.35">
      <c r="A244">
        <v>544</v>
      </c>
      <c r="B244">
        <v>536</v>
      </c>
      <c r="C244">
        <v>495</v>
      </c>
      <c r="D244">
        <v>526</v>
      </c>
    </row>
    <row r="245" spans="1:4" x14ac:dyDescent="0.35">
      <c r="A245">
        <v>546</v>
      </c>
      <c r="B245">
        <v>531</v>
      </c>
      <c r="C245">
        <v>498</v>
      </c>
      <c r="D245">
        <v>530</v>
      </c>
    </row>
    <row r="246" spans="1:4" x14ac:dyDescent="0.35">
      <c r="A246">
        <v>540</v>
      </c>
      <c r="B246">
        <v>530</v>
      </c>
      <c r="C246">
        <v>494</v>
      </c>
      <c r="D246">
        <v>517</v>
      </c>
    </row>
    <row r="247" spans="1:4" x14ac:dyDescent="0.35">
      <c r="A247">
        <v>546</v>
      </c>
      <c r="B247">
        <v>534</v>
      </c>
      <c r="C247">
        <v>493</v>
      </c>
      <c r="D247">
        <v>524</v>
      </c>
    </row>
    <row r="248" spans="1:4" x14ac:dyDescent="0.35">
      <c r="A248">
        <v>547</v>
      </c>
      <c r="B248">
        <v>530</v>
      </c>
      <c r="C248">
        <v>495</v>
      </c>
      <c r="D248">
        <v>521</v>
      </c>
    </row>
    <row r="249" spans="1:4" x14ac:dyDescent="0.35">
      <c r="A249">
        <v>544</v>
      </c>
      <c r="B249">
        <v>538</v>
      </c>
      <c r="C249">
        <v>495</v>
      </c>
      <c r="D249">
        <v>529</v>
      </c>
    </row>
    <row r="250" spans="1:4" x14ac:dyDescent="0.35">
      <c r="A250">
        <v>550</v>
      </c>
      <c r="B250">
        <v>533</v>
      </c>
      <c r="C250">
        <v>496</v>
      </c>
      <c r="D250">
        <v>518</v>
      </c>
    </row>
    <row r="251" spans="1:4" x14ac:dyDescent="0.35">
      <c r="A251">
        <v>545</v>
      </c>
      <c r="B251">
        <v>532</v>
      </c>
      <c r="C251">
        <v>498</v>
      </c>
      <c r="D251">
        <v>523</v>
      </c>
    </row>
    <row r="252" spans="1:4" x14ac:dyDescent="0.35">
      <c r="A252">
        <v>540</v>
      </c>
      <c r="B252">
        <v>530</v>
      </c>
      <c r="C252">
        <v>502</v>
      </c>
      <c r="D252">
        <v>520</v>
      </c>
    </row>
    <row r="253" spans="1:4" x14ac:dyDescent="0.35">
      <c r="A253">
        <v>547</v>
      </c>
      <c r="B253">
        <v>533</v>
      </c>
      <c r="C253">
        <v>495</v>
      </c>
      <c r="D253">
        <v>520</v>
      </c>
    </row>
    <row r="254" spans="1:4" x14ac:dyDescent="0.35">
      <c r="A254">
        <v>549</v>
      </c>
      <c r="B254">
        <v>537</v>
      </c>
      <c r="C254">
        <v>490</v>
      </c>
      <c r="D254">
        <v>519</v>
      </c>
    </row>
    <row r="255" spans="1:4" x14ac:dyDescent="0.35">
      <c r="A255">
        <v>544</v>
      </c>
      <c r="B255">
        <v>531</v>
      </c>
      <c r="C255">
        <v>497</v>
      </c>
      <c r="D255">
        <v>519</v>
      </c>
    </row>
    <row r="256" spans="1:4" x14ac:dyDescent="0.35">
      <c r="A256">
        <v>535</v>
      </c>
      <c r="B256">
        <v>534</v>
      </c>
      <c r="C256">
        <v>495</v>
      </c>
      <c r="D256">
        <v>524</v>
      </c>
    </row>
    <row r="257" spans="1:4" x14ac:dyDescent="0.35">
      <c r="A257">
        <v>549</v>
      </c>
      <c r="B257">
        <v>532</v>
      </c>
      <c r="C257">
        <v>497</v>
      </c>
      <c r="D257">
        <v>522</v>
      </c>
    </row>
    <row r="258" spans="1:4" x14ac:dyDescent="0.35">
      <c r="A258">
        <v>540</v>
      </c>
      <c r="B258">
        <v>531</v>
      </c>
      <c r="C258">
        <v>495</v>
      </c>
      <c r="D258">
        <v>529</v>
      </c>
    </row>
    <row r="259" spans="1:4" x14ac:dyDescent="0.35">
      <c r="A259">
        <v>547</v>
      </c>
      <c r="B259">
        <v>532</v>
      </c>
      <c r="C259">
        <v>492</v>
      </c>
      <c r="D259">
        <v>527</v>
      </c>
    </row>
    <row r="260" spans="1:4" x14ac:dyDescent="0.35">
      <c r="A260">
        <v>546</v>
      </c>
      <c r="B260">
        <v>533</v>
      </c>
      <c r="C260">
        <v>497</v>
      </c>
      <c r="D260">
        <v>521</v>
      </c>
    </row>
    <row r="261" spans="1:4" x14ac:dyDescent="0.35">
      <c r="A261">
        <v>547</v>
      </c>
      <c r="B261">
        <v>536</v>
      </c>
      <c r="C261">
        <v>496</v>
      </c>
      <c r="D261">
        <v>520</v>
      </c>
    </row>
    <row r="262" spans="1:4" x14ac:dyDescent="0.35">
      <c r="A262">
        <v>546</v>
      </c>
      <c r="B262">
        <v>534</v>
      </c>
      <c r="C262">
        <v>497</v>
      </c>
      <c r="D262">
        <v>520</v>
      </c>
    </row>
    <row r="263" spans="1:4" x14ac:dyDescent="0.35">
      <c r="A263">
        <v>545</v>
      </c>
      <c r="B263">
        <v>533</v>
      </c>
      <c r="C263">
        <v>495</v>
      </c>
      <c r="D263">
        <v>523</v>
      </c>
    </row>
    <row r="264" spans="1:4" x14ac:dyDescent="0.35">
      <c r="A264">
        <v>541</v>
      </c>
      <c r="B264">
        <v>534</v>
      </c>
      <c r="C264">
        <v>493</v>
      </c>
      <c r="D264">
        <v>523</v>
      </c>
    </row>
    <row r="265" spans="1:4" x14ac:dyDescent="0.35">
      <c r="A265">
        <v>543</v>
      </c>
      <c r="B265">
        <v>530</v>
      </c>
      <c r="C265">
        <v>496</v>
      </c>
      <c r="D265">
        <v>519</v>
      </c>
    </row>
    <row r="266" spans="1:4" x14ac:dyDescent="0.35">
      <c r="A266">
        <v>544</v>
      </c>
      <c r="B266">
        <v>531</v>
      </c>
      <c r="C266">
        <v>493</v>
      </c>
      <c r="D266">
        <v>518</v>
      </c>
    </row>
    <row r="267" spans="1:4" x14ac:dyDescent="0.35">
      <c r="A267">
        <v>540</v>
      </c>
      <c r="B267">
        <v>525</v>
      </c>
      <c r="C267">
        <v>496</v>
      </c>
      <c r="D267">
        <v>522</v>
      </c>
    </row>
    <row r="268" spans="1:4" x14ac:dyDescent="0.35">
      <c r="A268">
        <v>541</v>
      </c>
      <c r="B268">
        <v>535</v>
      </c>
      <c r="C268">
        <v>492</v>
      </c>
      <c r="D268">
        <v>520</v>
      </c>
    </row>
    <row r="269" spans="1:4" x14ac:dyDescent="0.35">
      <c r="A269">
        <v>543</v>
      </c>
      <c r="B269">
        <v>536</v>
      </c>
      <c r="C269">
        <v>495</v>
      </c>
      <c r="D269">
        <v>520</v>
      </c>
    </row>
    <row r="270" spans="1:4" x14ac:dyDescent="0.35">
      <c r="A270">
        <v>541</v>
      </c>
      <c r="B270">
        <v>534</v>
      </c>
      <c r="C270">
        <v>489</v>
      </c>
      <c r="D270">
        <v>516</v>
      </c>
    </row>
    <row r="271" spans="1:4" x14ac:dyDescent="0.35">
      <c r="A271">
        <v>547</v>
      </c>
      <c r="B271">
        <v>537</v>
      </c>
      <c r="C271">
        <v>499</v>
      </c>
      <c r="D271">
        <v>520</v>
      </c>
    </row>
    <row r="272" spans="1:4" x14ac:dyDescent="0.35">
      <c r="A272">
        <v>546</v>
      </c>
      <c r="B272">
        <v>535</v>
      </c>
      <c r="C272">
        <v>496</v>
      </c>
      <c r="D272">
        <v>522</v>
      </c>
    </row>
    <row r="273" spans="1:4" x14ac:dyDescent="0.35">
      <c r="A273">
        <v>544</v>
      </c>
      <c r="B273">
        <v>536</v>
      </c>
      <c r="C273">
        <v>494</v>
      </c>
      <c r="D273">
        <v>524</v>
      </c>
    </row>
    <row r="274" spans="1:4" x14ac:dyDescent="0.35">
      <c r="A274">
        <v>544</v>
      </c>
      <c r="B274">
        <v>533</v>
      </c>
      <c r="C274">
        <v>492</v>
      </c>
      <c r="D274">
        <v>525</v>
      </c>
    </row>
    <row r="275" spans="1:4" x14ac:dyDescent="0.35">
      <c r="A275">
        <v>545</v>
      </c>
      <c r="B275">
        <v>534</v>
      </c>
      <c r="C275">
        <v>489</v>
      </c>
      <c r="D275">
        <v>522</v>
      </c>
    </row>
    <row r="276" spans="1:4" x14ac:dyDescent="0.35">
      <c r="A276">
        <v>540</v>
      </c>
      <c r="B276">
        <v>536</v>
      </c>
      <c r="C276">
        <v>496</v>
      </c>
      <c r="D276">
        <v>522</v>
      </c>
    </row>
    <row r="277" spans="1:4" x14ac:dyDescent="0.35">
      <c r="A277">
        <v>541</v>
      </c>
      <c r="B277">
        <v>531</v>
      </c>
      <c r="C277">
        <v>493</v>
      </c>
      <c r="D277">
        <v>526</v>
      </c>
    </row>
    <row r="278" spans="1:4" x14ac:dyDescent="0.35">
      <c r="A278">
        <v>538</v>
      </c>
      <c r="B278">
        <v>529</v>
      </c>
      <c r="C278">
        <v>496</v>
      </c>
      <c r="D278">
        <v>526</v>
      </c>
    </row>
    <row r="279" spans="1:4" x14ac:dyDescent="0.35">
      <c r="A279">
        <v>541</v>
      </c>
      <c r="B279">
        <v>534</v>
      </c>
      <c r="C279">
        <v>494</v>
      </c>
      <c r="D279">
        <v>522</v>
      </c>
    </row>
    <row r="280" spans="1:4" x14ac:dyDescent="0.35">
      <c r="A280">
        <v>540</v>
      </c>
      <c r="B280">
        <v>531</v>
      </c>
      <c r="C280">
        <v>492</v>
      </c>
      <c r="D280">
        <v>528</v>
      </c>
    </row>
    <row r="281" spans="1:4" x14ac:dyDescent="0.35">
      <c r="A281">
        <v>541</v>
      </c>
      <c r="B281">
        <v>528</v>
      </c>
      <c r="C281">
        <v>487</v>
      </c>
      <c r="D281">
        <v>522</v>
      </c>
    </row>
    <row r="282" spans="1:4" x14ac:dyDescent="0.35">
      <c r="A282">
        <v>547</v>
      </c>
      <c r="B282">
        <v>535</v>
      </c>
      <c r="C282">
        <v>491</v>
      </c>
      <c r="D282">
        <v>518</v>
      </c>
    </row>
    <row r="283" spans="1:4" x14ac:dyDescent="0.35">
      <c r="A283">
        <v>549</v>
      </c>
      <c r="B283">
        <v>530</v>
      </c>
      <c r="C283">
        <v>495</v>
      </c>
      <c r="D283">
        <v>519</v>
      </c>
    </row>
    <row r="284" spans="1:4" x14ac:dyDescent="0.35">
      <c r="A284">
        <v>539</v>
      </c>
      <c r="B284">
        <v>537</v>
      </c>
      <c r="C284">
        <v>493</v>
      </c>
      <c r="D284">
        <v>520</v>
      </c>
    </row>
    <row r="285" spans="1:4" x14ac:dyDescent="0.35">
      <c r="A285">
        <v>544</v>
      </c>
      <c r="B285">
        <v>530</v>
      </c>
      <c r="C285">
        <v>491</v>
      </c>
      <c r="D285">
        <v>526</v>
      </c>
    </row>
    <row r="286" spans="1:4" x14ac:dyDescent="0.35">
      <c r="A286">
        <v>539</v>
      </c>
      <c r="B286">
        <v>529</v>
      </c>
      <c r="C286">
        <v>494</v>
      </c>
      <c r="D286">
        <v>519</v>
      </c>
    </row>
    <row r="287" spans="1:4" x14ac:dyDescent="0.35">
      <c r="A287">
        <v>547</v>
      </c>
      <c r="B287">
        <v>534</v>
      </c>
      <c r="C287">
        <v>495</v>
      </c>
      <c r="D287">
        <v>520</v>
      </c>
    </row>
    <row r="288" spans="1:4" x14ac:dyDescent="0.35">
      <c r="A288">
        <v>541</v>
      </c>
      <c r="B288">
        <v>533</v>
      </c>
      <c r="C288">
        <v>497</v>
      </c>
      <c r="D288">
        <v>523</v>
      </c>
    </row>
    <row r="289" spans="1:4" x14ac:dyDescent="0.35">
      <c r="A289">
        <v>549</v>
      </c>
      <c r="B289">
        <v>529</v>
      </c>
      <c r="C289">
        <v>499</v>
      </c>
      <c r="D289">
        <v>526</v>
      </c>
    </row>
    <row r="290" spans="1:4" x14ac:dyDescent="0.35">
      <c r="A290">
        <v>548</v>
      </c>
      <c r="B290">
        <v>535</v>
      </c>
      <c r="C290">
        <v>494</v>
      </c>
      <c r="D290">
        <v>523</v>
      </c>
    </row>
    <row r="291" spans="1:4" x14ac:dyDescent="0.35">
      <c r="A291">
        <v>542</v>
      </c>
      <c r="B291">
        <v>528</v>
      </c>
      <c r="C291">
        <v>494</v>
      </c>
      <c r="D291">
        <v>518</v>
      </c>
    </row>
    <row r="292" spans="1:4" x14ac:dyDescent="0.35">
      <c r="A292">
        <v>538</v>
      </c>
      <c r="B292">
        <v>530</v>
      </c>
      <c r="C292">
        <v>495</v>
      </c>
      <c r="D292">
        <v>519</v>
      </c>
    </row>
    <row r="293" spans="1:4" x14ac:dyDescent="0.35">
      <c r="A293">
        <v>545</v>
      </c>
      <c r="B293">
        <v>526</v>
      </c>
      <c r="C293">
        <v>497</v>
      </c>
      <c r="D293">
        <v>525</v>
      </c>
    </row>
    <row r="294" spans="1:4" x14ac:dyDescent="0.35">
      <c r="A294">
        <v>536</v>
      </c>
      <c r="B294">
        <v>528</v>
      </c>
      <c r="C294">
        <v>499</v>
      </c>
      <c r="D294">
        <v>525</v>
      </c>
    </row>
    <row r="295" spans="1:4" x14ac:dyDescent="0.35">
      <c r="A295">
        <v>534</v>
      </c>
      <c r="B295">
        <v>533</v>
      </c>
      <c r="C295">
        <v>492</v>
      </c>
      <c r="D295">
        <v>519</v>
      </c>
    </row>
    <row r="296" spans="1:4" x14ac:dyDescent="0.35">
      <c r="A296">
        <v>532</v>
      </c>
      <c r="B296">
        <v>534</v>
      </c>
      <c r="C296">
        <v>493</v>
      </c>
      <c r="D296">
        <v>518</v>
      </c>
    </row>
    <row r="297" spans="1:4" x14ac:dyDescent="0.35">
      <c r="A297">
        <v>543</v>
      </c>
      <c r="B297">
        <v>534</v>
      </c>
      <c r="C297">
        <v>497</v>
      </c>
      <c r="D297">
        <v>521</v>
      </c>
    </row>
    <row r="298" spans="1:4" x14ac:dyDescent="0.35">
      <c r="A298">
        <v>544</v>
      </c>
      <c r="B298">
        <v>529</v>
      </c>
      <c r="C298">
        <v>498</v>
      </c>
      <c r="D298">
        <v>517</v>
      </c>
    </row>
    <row r="299" spans="1:4" x14ac:dyDescent="0.35">
      <c r="A299">
        <v>545</v>
      </c>
      <c r="B299">
        <v>534</v>
      </c>
      <c r="C299">
        <v>494</v>
      </c>
      <c r="D299">
        <v>526</v>
      </c>
    </row>
    <row r="300" spans="1:4" x14ac:dyDescent="0.35">
      <c r="A300">
        <v>547</v>
      </c>
      <c r="B300">
        <v>534</v>
      </c>
      <c r="C300">
        <v>494</v>
      </c>
      <c r="D300">
        <v>520</v>
      </c>
    </row>
    <row r="301" spans="1:4" x14ac:dyDescent="0.35">
      <c r="A301">
        <v>545</v>
      </c>
      <c r="B301">
        <v>529</v>
      </c>
      <c r="C301">
        <v>492</v>
      </c>
      <c r="D301">
        <v>514</v>
      </c>
    </row>
    <row r="302" spans="1:4" x14ac:dyDescent="0.35">
      <c r="A302">
        <v>541</v>
      </c>
      <c r="B302">
        <v>529</v>
      </c>
      <c r="C302">
        <v>495</v>
      </c>
      <c r="D302">
        <v>524</v>
      </c>
    </row>
    <row r="303" spans="1:4" x14ac:dyDescent="0.35">
      <c r="A303">
        <v>548</v>
      </c>
      <c r="B303">
        <v>531</v>
      </c>
      <c r="C303">
        <v>490</v>
      </c>
      <c r="D303">
        <v>526</v>
      </c>
    </row>
    <row r="304" spans="1:4" x14ac:dyDescent="0.35">
      <c r="A304">
        <v>544</v>
      </c>
      <c r="B304">
        <v>535</v>
      </c>
      <c r="C304">
        <v>494</v>
      </c>
      <c r="D304">
        <v>521</v>
      </c>
    </row>
    <row r="305" spans="1:4" x14ac:dyDescent="0.35">
      <c r="A305">
        <v>544</v>
      </c>
      <c r="B305">
        <v>531</v>
      </c>
      <c r="C305">
        <v>498</v>
      </c>
      <c r="D305">
        <v>519</v>
      </c>
    </row>
    <row r="306" spans="1:4" x14ac:dyDescent="0.35">
      <c r="A306">
        <v>542</v>
      </c>
      <c r="B306">
        <v>530</v>
      </c>
      <c r="C306">
        <v>497</v>
      </c>
      <c r="D306">
        <v>516</v>
      </c>
    </row>
    <row r="307" spans="1:4" x14ac:dyDescent="0.35">
      <c r="A307">
        <v>547</v>
      </c>
      <c r="B307">
        <v>532</v>
      </c>
      <c r="C307">
        <v>488</v>
      </c>
      <c r="D307">
        <v>518</v>
      </c>
    </row>
    <row r="308" spans="1:4" x14ac:dyDescent="0.35">
      <c r="A308">
        <v>543</v>
      </c>
      <c r="B308">
        <v>535</v>
      </c>
      <c r="C308">
        <v>492</v>
      </c>
      <c r="D308">
        <v>527</v>
      </c>
    </row>
    <row r="309" spans="1:4" x14ac:dyDescent="0.35">
      <c r="A309">
        <v>543</v>
      </c>
      <c r="B309">
        <v>534</v>
      </c>
      <c r="C309">
        <v>493</v>
      </c>
      <c r="D309">
        <v>520</v>
      </c>
    </row>
    <row r="310" spans="1:4" x14ac:dyDescent="0.35">
      <c r="A310">
        <v>546</v>
      </c>
      <c r="B310">
        <v>532</v>
      </c>
      <c r="C310">
        <v>493</v>
      </c>
      <c r="D310">
        <v>519</v>
      </c>
    </row>
    <row r="311" spans="1:4" x14ac:dyDescent="0.35">
      <c r="A311">
        <v>547</v>
      </c>
      <c r="B311">
        <v>530</v>
      </c>
      <c r="C311">
        <v>496</v>
      </c>
      <c r="D311">
        <v>525</v>
      </c>
    </row>
    <row r="312" spans="1:4" x14ac:dyDescent="0.35">
      <c r="A312">
        <v>539</v>
      </c>
      <c r="B312">
        <v>531</v>
      </c>
      <c r="C312">
        <v>498</v>
      </c>
      <c r="D312">
        <v>527</v>
      </c>
    </row>
    <row r="313" spans="1:4" x14ac:dyDescent="0.35">
      <c r="A313">
        <v>543</v>
      </c>
      <c r="B313">
        <v>529</v>
      </c>
      <c r="C313">
        <v>498</v>
      </c>
      <c r="D313">
        <v>524</v>
      </c>
    </row>
    <row r="314" spans="1:4" x14ac:dyDescent="0.35">
      <c r="A314">
        <v>548</v>
      </c>
      <c r="B314">
        <v>533</v>
      </c>
      <c r="C314">
        <v>492</v>
      </c>
      <c r="D314">
        <v>519</v>
      </c>
    </row>
    <row r="315" spans="1:4" x14ac:dyDescent="0.35">
      <c r="A315">
        <v>544</v>
      </c>
      <c r="B315">
        <v>533</v>
      </c>
      <c r="C315">
        <v>497</v>
      </c>
      <c r="D315">
        <v>519</v>
      </c>
    </row>
    <row r="316" spans="1:4" x14ac:dyDescent="0.35">
      <c r="A316">
        <v>545</v>
      </c>
      <c r="B316">
        <v>533</v>
      </c>
      <c r="C316">
        <v>490</v>
      </c>
      <c r="D316">
        <v>525</v>
      </c>
    </row>
    <row r="317" spans="1:4" x14ac:dyDescent="0.35">
      <c r="A317">
        <v>544</v>
      </c>
      <c r="B317">
        <v>529</v>
      </c>
      <c r="C317">
        <v>494</v>
      </c>
      <c r="D317">
        <v>517</v>
      </c>
    </row>
    <row r="318" spans="1:4" x14ac:dyDescent="0.35">
      <c r="A318">
        <v>551</v>
      </c>
      <c r="B318">
        <v>532</v>
      </c>
      <c r="C318">
        <v>493</v>
      </c>
      <c r="D318">
        <v>519</v>
      </c>
    </row>
    <row r="319" spans="1:4" x14ac:dyDescent="0.35">
      <c r="A319">
        <v>542</v>
      </c>
      <c r="B319">
        <v>535</v>
      </c>
      <c r="C319">
        <v>487</v>
      </c>
      <c r="D319">
        <v>523</v>
      </c>
    </row>
    <row r="320" spans="1:4" x14ac:dyDescent="0.35">
      <c r="A320">
        <v>544</v>
      </c>
      <c r="B320">
        <v>533</v>
      </c>
      <c r="C320">
        <v>495</v>
      </c>
      <c r="D320">
        <v>527</v>
      </c>
    </row>
    <row r="321" spans="1:4" x14ac:dyDescent="0.35">
      <c r="A321">
        <v>544</v>
      </c>
      <c r="B321">
        <v>535</v>
      </c>
      <c r="C321">
        <v>490</v>
      </c>
      <c r="D321">
        <v>527</v>
      </c>
    </row>
    <row r="322" spans="1:4" x14ac:dyDescent="0.35">
      <c r="A322">
        <v>545</v>
      </c>
      <c r="B322">
        <v>526</v>
      </c>
      <c r="C322">
        <v>494</v>
      </c>
      <c r="D322">
        <v>520</v>
      </c>
    </row>
    <row r="323" spans="1:4" x14ac:dyDescent="0.35">
      <c r="A323">
        <v>544</v>
      </c>
      <c r="B323">
        <v>535</v>
      </c>
      <c r="C323">
        <v>495</v>
      </c>
      <c r="D323">
        <v>527</v>
      </c>
    </row>
    <row r="324" spans="1:4" x14ac:dyDescent="0.35">
      <c r="A324">
        <v>545</v>
      </c>
      <c r="B324">
        <v>531</v>
      </c>
      <c r="C324">
        <v>494</v>
      </c>
      <c r="D324">
        <v>524</v>
      </c>
    </row>
    <row r="325" spans="1:4" x14ac:dyDescent="0.35">
      <c r="A325">
        <v>543</v>
      </c>
      <c r="B325">
        <v>529</v>
      </c>
      <c r="C325">
        <v>492</v>
      </c>
      <c r="D325">
        <v>523</v>
      </c>
    </row>
    <row r="326" spans="1:4" x14ac:dyDescent="0.35">
      <c r="A326">
        <v>544</v>
      </c>
      <c r="B326">
        <v>533</v>
      </c>
      <c r="C326">
        <v>492</v>
      </c>
      <c r="D326">
        <v>520</v>
      </c>
    </row>
    <row r="327" spans="1:4" x14ac:dyDescent="0.35">
      <c r="A327">
        <v>541</v>
      </c>
      <c r="B327">
        <v>533</v>
      </c>
      <c r="C327">
        <v>498</v>
      </c>
      <c r="D327">
        <v>518</v>
      </c>
    </row>
    <row r="328" spans="1:4" x14ac:dyDescent="0.35">
      <c r="A328">
        <v>542</v>
      </c>
      <c r="B328">
        <v>533</v>
      </c>
      <c r="C328">
        <v>492</v>
      </c>
      <c r="D328">
        <v>523</v>
      </c>
    </row>
    <row r="329" spans="1:4" x14ac:dyDescent="0.35">
      <c r="A329">
        <v>546</v>
      </c>
      <c r="B329">
        <v>530</v>
      </c>
      <c r="C329">
        <v>493</v>
      </c>
      <c r="D329">
        <v>521</v>
      </c>
    </row>
    <row r="330" spans="1:4" x14ac:dyDescent="0.35">
      <c r="A330">
        <v>544</v>
      </c>
      <c r="B330">
        <v>535</v>
      </c>
      <c r="C330">
        <v>501</v>
      </c>
      <c r="D330">
        <v>524</v>
      </c>
    </row>
    <row r="331" spans="1:4" x14ac:dyDescent="0.35">
      <c r="A331">
        <v>548</v>
      </c>
      <c r="B331">
        <v>534</v>
      </c>
      <c r="C331">
        <v>490</v>
      </c>
      <c r="D331">
        <v>525</v>
      </c>
    </row>
    <row r="332" spans="1:4" x14ac:dyDescent="0.35">
      <c r="A332">
        <v>543</v>
      </c>
      <c r="B332">
        <v>532</v>
      </c>
      <c r="C332">
        <v>490</v>
      </c>
      <c r="D332">
        <v>526</v>
      </c>
    </row>
    <row r="333" spans="1:4" x14ac:dyDescent="0.35">
      <c r="A333">
        <v>543</v>
      </c>
      <c r="B333">
        <v>530</v>
      </c>
      <c r="C333">
        <v>490</v>
      </c>
      <c r="D333">
        <v>521</v>
      </c>
    </row>
    <row r="334" spans="1:4" x14ac:dyDescent="0.35">
      <c r="A334">
        <v>547</v>
      </c>
      <c r="B334">
        <v>525</v>
      </c>
      <c r="C334">
        <v>496</v>
      </c>
      <c r="D334">
        <v>524</v>
      </c>
    </row>
    <row r="335" spans="1:4" x14ac:dyDescent="0.35">
      <c r="A335">
        <v>549</v>
      </c>
      <c r="B335">
        <v>534</v>
      </c>
      <c r="C335">
        <v>495</v>
      </c>
      <c r="D335">
        <v>524</v>
      </c>
    </row>
    <row r="336" spans="1:4" x14ac:dyDescent="0.35">
      <c r="A336">
        <v>542</v>
      </c>
      <c r="B336">
        <v>528</v>
      </c>
      <c r="C336">
        <v>496</v>
      </c>
      <c r="D336">
        <v>519</v>
      </c>
    </row>
    <row r="337" spans="1:4" x14ac:dyDescent="0.35">
      <c r="A337">
        <v>543</v>
      </c>
      <c r="B337">
        <v>532</v>
      </c>
      <c r="C337">
        <v>497</v>
      </c>
      <c r="D337">
        <v>515</v>
      </c>
    </row>
    <row r="338" spans="1:4" x14ac:dyDescent="0.35">
      <c r="A338">
        <v>544</v>
      </c>
      <c r="B338">
        <v>529</v>
      </c>
      <c r="C338">
        <v>490</v>
      </c>
      <c r="D338">
        <v>520</v>
      </c>
    </row>
    <row r="339" spans="1:4" x14ac:dyDescent="0.35">
      <c r="A339">
        <v>546</v>
      </c>
      <c r="B339">
        <v>534</v>
      </c>
      <c r="C339">
        <v>493</v>
      </c>
      <c r="D339">
        <v>515</v>
      </c>
    </row>
    <row r="340" spans="1:4" x14ac:dyDescent="0.35">
      <c r="A340">
        <v>543</v>
      </c>
      <c r="B340">
        <v>535</v>
      </c>
      <c r="C340">
        <v>492</v>
      </c>
      <c r="D340">
        <v>523</v>
      </c>
    </row>
    <row r="341" spans="1:4" x14ac:dyDescent="0.35">
      <c r="A341">
        <v>545</v>
      </c>
      <c r="B341">
        <v>531</v>
      </c>
      <c r="C341">
        <v>497</v>
      </c>
      <c r="D341">
        <v>523</v>
      </c>
    </row>
    <row r="342" spans="1:4" x14ac:dyDescent="0.35">
      <c r="A342">
        <v>543</v>
      </c>
      <c r="B342">
        <v>533</v>
      </c>
      <c r="C342">
        <v>489</v>
      </c>
      <c r="D342">
        <v>520</v>
      </c>
    </row>
    <row r="343" spans="1:4" x14ac:dyDescent="0.35">
      <c r="A343">
        <v>544</v>
      </c>
      <c r="B343">
        <v>532</v>
      </c>
      <c r="C343">
        <v>489</v>
      </c>
      <c r="D343">
        <v>521</v>
      </c>
    </row>
    <row r="344" spans="1:4" x14ac:dyDescent="0.35">
      <c r="A344">
        <v>535</v>
      </c>
      <c r="B344">
        <v>534</v>
      </c>
      <c r="C344">
        <v>494</v>
      </c>
      <c r="D344">
        <v>519</v>
      </c>
    </row>
    <row r="345" spans="1:4" x14ac:dyDescent="0.35">
      <c r="A345">
        <v>542</v>
      </c>
      <c r="B345">
        <v>536</v>
      </c>
      <c r="C345">
        <v>495</v>
      </c>
      <c r="D345">
        <v>522</v>
      </c>
    </row>
    <row r="346" spans="1:4" x14ac:dyDescent="0.35">
      <c r="A346">
        <v>546</v>
      </c>
      <c r="B346">
        <v>530</v>
      </c>
      <c r="C346">
        <v>493</v>
      </c>
      <c r="D346">
        <v>524</v>
      </c>
    </row>
    <row r="347" spans="1:4" x14ac:dyDescent="0.35">
      <c r="A347">
        <v>548</v>
      </c>
      <c r="B347">
        <v>532</v>
      </c>
      <c r="C347">
        <v>491</v>
      </c>
      <c r="D347">
        <v>524</v>
      </c>
    </row>
    <row r="348" spans="1:4" x14ac:dyDescent="0.35">
      <c r="A348">
        <v>541</v>
      </c>
      <c r="B348">
        <v>536</v>
      </c>
      <c r="C348">
        <v>488</v>
      </c>
      <c r="D348">
        <v>515</v>
      </c>
    </row>
    <row r="349" spans="1:4" x14ac:dyDescent="0.35">
      <c r="A349">
        <v>542</v>
      </c>
      <c r="B349">
        <v>534</v>
      </c>
      <c r="C349">
        <v>500</v>
      </c>
      <c r="D349">
        <v>517</v>
      </c>
    </row>
    <row r="350" spans="1:4" x14ac:dyDescent="0.35">
      <c r="A350">
        <v>547</v>
      </c>
      <c r="B350">
        <v>536</v>
      </c>
      <c r="C350">
        <v>497</v>
      </c>
      <c r="D350">
        <v>518</v>
      </c>
    </row>
    <row r="351" spans="1:4" x14ac:dyDescent="0.35">
      <c r="A351">
        <v>549</v>
      </c>
      <c r="B351">
        <v>529</v>
      </c>
      <c r="C351">
        <v>494</v>
      </c>
      <c r="D351">
        <v>520</v>
      </c>
    </row>
    <row r="352" spans="1:4" x14ac:dyDescent="0.35">
      <c r="A352">
        <v>542</v>
      </c>
      <c r="B352">
        <v>532</v>
      </c>
      <c r="C352">
        <v>495</v>
      </c>
      <c r="D352">
        <v>525</v>
      </c>
    </row>
    <row r="353" spans="1:4" x14ac:dyDescent="0.35">
      <c r="A353">
        <v>542</v>
      </c>
      <c r="B353">
        <v>530</v>
      </c>
      <c r="C353">
        <v>498</v>
      </c>
      <c r="D353">
        <v>525</v>
      </c>
    </row>
    <row r="354" spans="1:4" x14ac:dyDescent="0.35">
      <c r="A354">
        <v>547</v>
      </c>
      <c r="B354">
        <v>533</v>
      </c>
      <c r="C354">
        <v>493</v>
      </c>
      <c r="D354">
        <v>514</v>
      </c>
    </row>
    <row r="355" spans="1:4" x14ac:dyDescent="0.35">
      <c r="A355">
        <v>540</v>
      </c>
      <c r="B355">
        <v>531</v>
      </c>
      <c r="C355">
        <v>492</v>
      </c>
      <c r="D355">
        <v>524</v>
      </c>
    </row>
    <row r="356" spans="1:4" x14ac:dyDescent="0.35">
      <c r="A356">
        <v>542</v>
      </c>
      <c r="B356">
        <v>529</v>
      </c>
      <c r="C356">
        <v>495</v>
      </c>
      <c r="D356">
        <v>524</v>
      </c>
    </row>
    <row r="357" spans="1:4" x14ac:dyDescent="0.35">
      <c r="A357">
        <v>543</v>
      </c>
      <c r="B357">
        <v>528</v>
      </c>
      <c r="C357">
        <v>495</v>
      </c>
      <c r="D357">
        <v>522</v>
      </c>
    </row>
    <row r="358" spans="1:4" x14ac:dyDescent="0.35">
      <c r="A358">
        <v>548</v>
      </c>
      <c r="B358">
        <v>529</v>
      </c>
      <c r="C358">
        <v>493</v>
      </c>
      <c r="D358">
        <v>527</v>
      </c>
    </row>
    <row r="359" spans="1:4" x14ac:dyDescent="0.35">
      <c r="A359">
        <v>541</v>
      </c>
      <c r="B359">
        <v>530</v>
      </c>
      <c r="C359">
        <v>494</v>
      </c>
      <c r="D359">
        <v>520</v>
      </c>
    </row>
    <row r="360" spans="1:4" x14ac:dyDescent="0.35">
      <c r="A360">
        <v>543</v>
      </c>
      <c r="B360">
        <v>535</v>
      </c>
      <c r="C360">
        <v>494</v>
      </c>
      <c r="D360">
        <v>520</v>
      </c>
    </row>
    <row r="361" spans="1:4" x14ac:dyDescent="0.35">
      <c r="A361">
        <v>544</v>
      </c>
      <c r="B361">
        <v>532</v>
      </c>
      <c r="C361">
        <v>494</v>
      </c>
      <c r="D361">
        <v>524</v>
      </c>
    </row>
    <row r="362" spans="1:4" x14ac:dyDescent="0.35">
      <c r="A362">
        <v>540</v>
      </c>
      <c r="B362">
        <v>533</v>
      </c>
      <c r="C362">
        <v>493</v>
      </c>
      <c r="D362">
        <v>522</v>
      </c>
    </row>
    <row r="363" spans="1:4" x14ac:dyDescent="0.35">
      <c r="A363">
        <v>547</v>
      </c>
      <c r="B363">
        <v>537</v>
      </c>
      <c r="C363">
        <v>499</v>
      </c>
      <c r="D363">
        <v>517</v>
      </c>
    </row>
    <row r="364" spans="1:4" x14ac:dyDescent="0.35">
      <c r="A364">
        <v>540</v>
      </c>
      <c r="B364">
        <v>530</v>
      </c>
      <c r="C364">
        <v>493</v>
      </c>
      <c r="D364">
        <v>522</v>
      </c>
    </row>
    <row r="365" spans="1:4" x14ac:dyDescent="0.35">
      <c r="A365">
        <v>540</v>
      </c>
      <c r="B365">
        <v>534</v>
      </c>
      <c r="C365">
        <v>495</v>
      </c>
      <c r="D365">
        <v>520</v>
      </c>
    </row>
    <row r="366" spans="1:4" x14ac:dyDescent="0.35">
      <c r="A366">
        <v>547</v>
      </c>
      <c r="B366">
        <v>530</v>
      </c>
      <c r="C366">
        <v>492</v>
      </c>
      <c r="D366">
        <v>521</v>
      </c>
    </row>
    <row r="367" spans="1:4" x14ac:dyDescent="0.35">
      <c r="A367">
        <v>548</v>
      </c>
      <c r="B367">
        <v>530</v>
      </c>
      <c r="C367">
        <v>495</v>
      </c>
      <c r="D367">
        <v>517</v>
      </c>
    </row>
    <row r="368" spans="1:4" x14ac:dyDescent="0.35">
      <c r="A368">
        <v>541</v>
      </c>
      <c r="B368">
        <v>530</v>
      </c>
      <c r="C368">
        <v>495</v>
      </c>
      <c r="D368">
        <v>516</v>
      </c>
    </row>
    <row r="369" spans="1:4" x14ac:dyDescent="0.35">
      <c r="A369">
        <v>552</v>
      </c>
      <c r="B369">
        <v>534</v>
      </c>
      <c r="C369">
        <v>495</v>
      </c>
      <c r="D369">
        <v>520</v>
      </c>
    </row>
    <row r="370" spans="1:4" x14ac:dyDescent="0.35">
      <c r="A370">
        <v>548</v>
      </c>
      <c r="B370">
        <v>528</v>
      </c>
      <c r="C370">
        <v>491</v>
      </c>
      <c r="D370">
        <v>527</v>
      </c>
    </row>
    <row r="371" spans="1:4" x14ac:dyDescent="0.35">
      <c r="A371">
        <v>541</v>
      </c>
      <c r="B371">
        <v>534</v>
      </c>
      <c r="C371">
        <v>490</v>
      </c>
      <c r="D371">
        <v>521</v>
      </c>
    </row>
    <row r="372" spans="1:4" x14ac:dyDescent="0.35">
      <c r="A372">
        <v>546</v>
      </c>
      <c r="B372">
        <v>536</v>
      </c>
      <c r="C372">
        <v>490</v>
      </c>
      <c r="D372">
        <v>522</v>
      </c>
    </row>
    <row r="373" spans="1:4" x14ac:dyDescent="0.35">
      <c r="A373">
        <v>549</v>
      </c>
      <c r="B373">
        <v>527</v>
      </c>
      <c r="C373">
        <v>497</v>
      </c>
      <c r="D373">
        <v>521</v>
      </c>
    </row>
    <row r="374" spans="1:4" x14ac:dyDescent="0.35">
      <c r="A374">
        <v>547</v>
      </c>
      <c r="B374">
        <v>524</v>
      </c>
      <c r="C374">
        <v>499</v>
      </c>
      <c r="D374">
        <v>520</v>
      </c>
    </row>
    <row r="375" spans="1:4" x14ac:dyDescent="0.35">
      <c r="A375">
        <v>546</v>
      </c>
      <c r="B375">
        <v>536</v>
      </c>
      <c r="C375">
        <v>491</v>
      </c>
      <c r="D375">
        <v>524</v>
      </c>
    </row>
    <row r="376" spans="1:4" x14ac:dyDescent="0.35">
      <c r="A376">
        <v>543</v>
      </c>
      <c r="B376">
        <v>530</v>
      </c>
      <c r="C376">
        <v>497</v>
      </c>
      <c r="D376">
        <v>520</v>
      </c>
    </row>
    <row r="377" spans="1:4" x14ac:dyDescent="0.35">
      <c r="A377">
        <v>543</v>
      </c>
      <c r="B377">
        <v>525</v>
      </c>
      <c r="C377">
        <v>496</v>
      </c>
      <c r="D377">
        <v>519</v>
      </c>
    </row>
    <row r="378" spans="1:4" x14ac:dyDescent="0.35">
      <c r="A378">
        <v>545</v>
      </c>
      <c r="B378">
        <v>534</v>
      </c>
      <c r="C378">
        <v>492</v>
      </c>
      <c r="D378">
        <v>520</v>
      </c>
    </row>
    <row r="379" spans="1:4" x14ac:dyDescent="0.35">
      <c r="A379">
        <v>543</v>
      </c>
      <c r="B379">
        <v>535</v>
      </c>
      <c r="C379">
        <v>494</v>
      </c>
      <c r="D379">
        <v>524</v>
      </c>
    </row>
    <row r="380" spans="1:4" x14ac:dyDescent="0.35">
      <c r="A380">
        <v>545</v>
      </c>
      <c r="B380">
        <v>533</v>
      </c>
      <c r="C380">
        <v>492</v>
      </c>
      <c r="D380">
        <v>525</v>
      </c>
    </row>
    <row r="381" spans="1:4" x14ac:dyDescent="0.35">
      <c r="A381">
        <v>546</v>
      </c>
      <c r="B381">
        <v>529</v>
      </c>
      <c r="C381">
        <v>496</v>
      </c>
      <c r="D381">
        <v>522</v>
      </c>
    </row>
    <row r="382" spans="1:4" x14ac:dyDescent="0.35">
      <c r="A382">
        <v>542</v>
      </c>
      <c r="B382">
        <v>528</v>
      </c>
      <c r="C382">
        <v>497</v>
      </c>
      <c r="D382">
        <v>520</v>
      </c>
    </row>
    <row r="383" spans="1:4" x14ac:dyDescent="0.35">
      <c r="A383">
        <v>543</v>
      </c>
      <c r="B383">
        <v>533</v>
      </c>
      <c r="C383">
        <v>489</v>
      </c>
      <c r="D383">
        <v>519</v>
      </c>
    </row>
    <row r="384" spans="1:4" x14ac:dyDescent="0.35">
      <c r="A384">
        <v>543</v>
      </c>
      <c r="B384">
        <v>529</v>
      </c>
      <c r="C384">
        <v>498</v>
      </c>
      <c r="D384">
        <v>527</v>
      </c>
    </row>
    <row r="385" spans="1:4" x14ac:dyDescent="0.35">
      <c r="A385">
        <v>546</v>
      </c>
      <c r="B385">
        <v>529</v>
      </c>
      <c r="C385">
        <v>489</v>
      </c>
      <c r="D385">
        <v>524</v>
      </c>
    </row>
    <row r="386" spans="1:4" x14ac:dyDescent="0.35">
      <c r="A386">
        <v>544</v>
      </c>
      <c r="B386">
        <v>532</v>
      </c>
      <c r="C386">
        <v>494</v>
      </c>
      <c r="D386">
        <v>517</v>
      </c>
    </row>
    <row r="387" spans="1:4" x14ac:dyDescent="0.35">
      <c r="A387">
        <v>544</v>
      </c>
      <c r="B387">
        <v>533</v>
      </c>
      <c r="C387">
        <v>493</v>
      </c>
      <c r="D387">
        <v>519</v>
      </c>
    </row>
    <row r="388" spans="1:4" x14ac:dyDescent="0.35">
      <c r="A388">
        <v>540</v>
      </c>
      <c r="B388">
        <v>534</v>
      </c>
      <c r="C388">
        <v>498</v>
      </c>
      <c r="D388">
        <v>517</v>
      </c>
    </row>
    <row r="389" spans="1:4" x14ac:dyDescent="0.35">
      <c r="A389">
        <v>542</v>
      </c>
      <c r="B389">
        <v>529</v>
      </c>
      <c r="C389">
        <v>493</v>
      </c>
      <c r="D389">
        <v>518</v>
      </c>
    </row>
    <row r="390" spans="1:4" x14ac:dyDescent="0.35">
      <c r="A390">
        <v>540</v>
      </c>
      <c r="B390">
        <v>523</v>
      </c>
      <c r="C390">
        <v>496</v>
      </c>
      <c r="D390">
        <v>524</v>
      </c>
    </row>
    <row r="391" spans="1:4" x14ac:dyDescent="0.35">
      <c r="A391">
        <v>543</v>
      </c>
      <c r="B391">
        <v>533</v>
      </c>
      <c r="C391">
        <v>497</v>
      </c>
      <c r="D391">
        <v>524</v>
      </c>
    </row>
    <row r="392" spans="1:4" x14ac:dyDescent="0.35">
      <c r="A392">
        <v>541</v>
      </c>
      <c r="B392">
        <v>530</v>
      </c>
      <c r="C392">
        <v>493</v>
      </c>
      <c r="D392">
        <v>516</v>
      </c>
    </row>
    <row r="393" spans="1:4" x14ac:dyDescent="0.35">
      <c r="A393">
        <v>541</v>
      </c>
      <c r="B393">
        <v>532</v>
      </c>
      <c r="C393">
        <v>493</v>
      </c>
      <c r="D393">
        <v>523</v>
      </c>
    </row>
    <row r="394" spans="1:4" x14ac:dyDescent="0.35">
      <c r="A394">
        <v>540</v>
      </c>
      <c r="B394">
        <v>532</v>
      </c>
      <c r="C394">
        <v>490</v>
      </c>
      <c r="D394">
        <v>522</v>
      </c>
    </row>
    <row r="395" spans="1:4" x14ac:dyDescent="0.35">
      <c r="A395">
        <v>544</v>
      </c>
      <c r="B395">
        <v>535</v>
      </c>
      <c r="C395">
        <v>492</v>
      </c>
      <c r="D395">
        <v>523</v>
      </c>
    </row>
    <row r="396" spans="1:4" x14ac:dyDescent="0.35">
      <c r="A396">
        <v>540</v>
      </c>
      <c r="B396">
        <v>533</v>
      </c>
      <c r="C396">
        <v>496</v>
      </c>
      <c r="D396">
        <v>523</v>
      </c>
    </row>
    <row r="397" spans="1:4" x14ac:dyDescent="0.35">
      <c r="A397">
        <v>542</v>
      </c>
      <c r="B397">
        <v>529</v>
      </c>
      <c r="C397">
        <v>492</v>
      </c>
      <c r="D397">
        <v>524</v>
      </c>
    </row>
    <row r="398" spans="1:4" x14ac:dyDescent="0.35">
      <c r="A398">
        <v>545</v>
      </c>
      <c r="B398">
        <v>529</v>
      </c>
      <c r="C398">
        <v>495</v>
      </c>
      <c r="D398">
        <v>523</v>
      </c>
    </row>
    <row r="399" spans="1:4" x14ac:dyDescent="0.35">
      <c r="A399">
        <v>543</v>
      </c>
      <c r="B399">
        <v>528</v>
      </c>
      <c r="C399">
        <v>494</v>
      </c>
      <c r="D399">
        <v>521</v>
      </c>
    </row>
    <row r="400" spans="1:4" x14ac:dyDescent="0.35">
      <c r="A400">
        <v>539</v>
      </c>
      <c r="B400">
        <v>533</v>
      </c>
      <c r="C400">
        <v>496</v>
      </c>
      <c r="D400">
        <v>519</v>
      </c>
    </row>
    <row r="401" spans="1:4" x14ac:dyDescent="0.35">
      <c r="A401">
        <v>545</v>
      </c>
      <c r="B401">
        <v>531</v>
      </c>
      <c r="C401">
        <v>492</v>
      </c>
      <c r="D401">
        <v>514</v>
      </c>
    </row>
    <row r="402" spans="1:4" x14ac:dyDescent="0.35">
      <c r="A402">
        <v>540</v>
      </c>
      <c r="B402">
        <v>535</v>
      </c>
      <c r="C402">
        <v>492</v>
      </c>
      <c r="D402">
        <v>522</v>
      </c>
    </row>
    <row r="403" spans="1:4" x14ac:dyDescent="0.35">
      <c r="A403">
        <v>540</v>
      </c>
      <c r="B403">
        <v>531</v>
      </c>
      <c r="C403">
        <v>491</v>
      </c>
      <c r="D403">
        <v>519</v>
      </c>
    </row>
    <row r="404" spans="1:4" x14ac:dyDescent="0.35">
      <c r="A404">
        <v>538</v>
      </c>
      <c r="B404">
        <v>525</v>
      </c>
      <c r="C404">
        <v>491</v>
      </c>
      <c r="D404">
        <v>521</v>
      </c>
    </row>
    <row r="405" spans="1:4" x14ac:dyDescent="0.35">
      <c r="A405">
        <v>544</v>
      </c>
      <c r="B405">
        <v>531</v>
      </c>
      <c r="C405">
        <v>490</v>
      </c>
      <c r="D405">
        <v>517</v>
      </c>
    </row>
    <row r="406" spans="1:4" x14ac:dyDescent="0.35">
      <c r="A406">
        <v>551</v>
      </c>
      <c r="B406">
        <v>531</v>
      </c>
      <c r="C406">
        <v>492</v>
      </c>
      <c r="D406">
        <v>526</v>
      </c>
    </row>
    <row r="407" spans="1:4" x14ac:dyDescent="0.35">
      <c r="A407">
        <v>549</v>
      </c>
      <c r="B407">
        <v>537</v>
      </c>
      <c r="C407">
        <v>494</v>
      </c>
      <c r="D407">
        <v>521</v>
      </c>
    </row>
    <row r="408" spans="1:4" x14ac:dyDescent="0.35">
      <c r="A408">
        <v>543</v>
      </c>
      <c r="B408">
        <v>532</v>
      </c>
      <c r="C408">
        <v>489</v>
      </c>
      <c r="D408">
        <v>523</v>
      </c>
    </row>
    <row r="409" spans="1:4" x14ac:dyDescent="0.35">
      <c r="A409">
        <v>541</v>
      </c>
      <c r="B409">
        <v>526</v>
      </c>
      <c r="C409">
        <v>497</v>
      </c>
      <c r="D409">
        <v>516</v>
      </c>
    </row>
    <row r="410" spans="1:4" x14ac:dyDescent="0.35">
      <c r="A410">
        <v>544</v>
      </c>
      <c r="B410">
        <v>529</v>
      </c>
      <c r="C410">
        <v>494</v>
      </c>
      <c r="D410">
        <v>518</v>
      </c>
    </row>
    <row r="411" spans="1:4" x14ac:dyDescent="0.35">
      <c r="A411">
        <v>543</v>
      </c>
      <c r="B411">
        <v>530</v>
      </c>
      <c r="C411">
        <v>488</v>
      </c>
      <c r="D411">
        <v>525</v>
      </c>
    </row>
    <row r="412" spans="1:4" x14ac:dyDescent="0.35">
      <c r="A412">
        <v>547</v>
      </c>
      <c r="B412">
        <v>532</v>
      </c>
      <c r="C412">
        <v>495</v>
      </c>
      <c r="D412">
        <v>523</v>
      </c>
    </row>
    <row r="413" spans="1:4" x14ac:dyDescent="0.35">
      <c r="A413">
        <v>545</v>
      </c>
      <c r="B413">
        <v>527</v>
      </c>
      <c r="C413">
        <v>493</v>
      </c>
      <c r="D413">
        <v>521</v>
      </c>
    </row>
    <row r="414" spans="1:4" x14ac:dyDescent="0.35">
      <c r="A414">
        <v>542</v>
      </c>
      <c r="B414">
        <v>535</v>
      </c>
      <c r="C414">
        <v>488</v>
      </c>
      <c r="D414">
        <v>521</v>
      </c>
    </row>
    <row r="415" spans="1:4" x14ac:dyDescent="0.35">
      <c r="A415">
        <v>543</v>
      </c>
      <c r="B415">
        <v>533</v>
      </c>
      <c r="C415">
        <v>500</v>
      </c>
      <c r="D415">
        <v>526</v>
      </c>
    </row>
    <row r="416" spans="1:4" x14ac:dyDescent="0.35">
      <c r="A416">
        <v>545</v>
      </c>
      <c r="B416">
        <v>530</v>
      </c>
      <c r="C416">
        <v>491</v>
      </c>
      <c r="D416">
        <v>522</v>
      </c>
    </row>
    <row r="417" spans="1:4" x14ac:dyDescent="0.35">
      <c r="A417">
        <v>539</v>
      </c>
      <c r="B417">
        <v>532</v>
      </c>
      <c r="C417">
        <v>488</v>
      </c>
      <c r="D417">
        <v>520</v>
      </c>
    </row>
    <row r="418" spans="1:4" x14ac:dyDescent="0.35">
      <c r="A418">
        <v>541</v>
      </c>
      <c r="B418">
        <v>532</v>
      </c>
      <c r="C418">
        <v>492</v>
      </c>
      <c r="D418">
        <v>521</v>
      </c>
    </row>
    <row r="419" spans="1:4" x14ac:dyDescent="0.35">
      <c r="A419">
        <v>547</v>
      </c>
      <c r="B419">
        <v>529</v>
      </c>
      <c r="C419">
        <v>490</v>
      </c>
      <c r="D419">
        <v>520</v>
      </c>
    </row>
    <row r="420" spans="1:4" x14ac:dyDescent="0.35">
      <c r="A420">
        <v>547</v>
      </c>
      <c r="B420">
        <v>529</v>
      </c>
      <c r="C420">
        <v>493</v>
      </c>
      <c r="D420">
        <v>523</v>
      </c>
    </row>
    <row r="421" spans="1:4" x14ac:dyDescent="0.35">
      <c r="A421">
        <v>542</v>
      </c>
      <c r="B421">
        <v>534</v>
      </c>
      <c r="C421">
        <v>492</v>
      </c>
      <c r="D421">
        <v>528</v>
      </c>
    </row>
    <row r="422" spans="1:4" x14ac:dyDescent="0.35">
      <c r="A422">
        <v>542</v>
      </c>
      <c r="B422">
        <v>532</v>
      </c>
      <c r="C422">
        <v>494</v>
      </c>
      <c r="D422">
        <v>519</v>
      </c>
    </row>
    <row r="423" spans="1:4" x14ac:dyDescent="0.35">
      <c r="A423">
        <v>543</v>
      </c>
      <c r="B423">
        <v>523</v>
      </c>
      <c r="C423">
        <v>490</v>
      </c>
      <c r="D423">
        <v>521</v>
      </c>
    </row>
    <row r="424" spans="1:4" x14ac:dyDescent="0.35">
      <c r="A424">
        <v>547</v>
      </c>
      <c r="B424">
        <v>531</v>
      </c>
      <c r="C424">
        <v>496</v>
      </c>
      <c r="D424">
        <v>521</v>
      </c>
    </row>
    <row r="425" spans="1:4" x14ac:dyDescent="0.35">
      <c r="A425">
        <v>541</v>
      </c>
      <c r="B425">
        <v>535</v>
      </c>
      <c r="C425">
        <v>493</v>
      </c>
      <c r="D425">
        <v>518</v>
      </c>
    </row>
    <row r="426" spans="1:4" x14ac:dyDescent="0.35">
      <c r="A426">
        <v>539</v>
      </c>
      <c r="B426">
        <v>531</v>
      </c>
      <c r="C426">
        <v>491</v>
      </c>
      <c r="D426">
        <v>527</v>
      </c>
    </row>
    <row r="427" spans="1:4" x14ac:dyDescent="0.35">
      <c r="A427">
        <v>542</v>
      </c>
      <c r="B427">
        <v>531</v>
      </c>
      <c r="C427">
        <v>489</v>
      </c>
      <c r="D427">
        <v>518</v>
      </c>
    </row>
    <row r="428" spans="1:4" x14ac:dyDescent="0.35">
      <c r="A428">
        <v>541</v>
      </c>
      <c r="B428">
        <v>535</v>
      </c>
      <c r="C428">
        <v>492</v>
      </c>
      <c r="D428">
        <v>520</v>
      </c>
    </row>
    <row r="429" spans="1:4" x14ac:dyDescent="0.35">
      <c r="A429">
        <v>544</v>
      </c>
      <c r="B429">
        <v>534</v>
      </c>
      <c r="C429">
        <v>496</v>
      </c>
      <c r="D429">
        <v>522</v>
      </c>
    </row>
    <row r="430" spans="1:4" x14ac:dyDescent="0.35">
      <c r="A430">
        <v>542</v>
      </c>
      <c r="B430">
        <v>529</v>
      </c>
      <c r="C430">
        <v>492</v>
      </c>
      <c r="D430">
        <v>525</v>
      </c>
    </row>
    <row r="431" spans="1:4" x14ac:dyDescent="0.35">
      <c r="A431">
        <v>544</v>
      </c>
      <c r="B431">
        <v>528</v>
      </c>
      <c r="C431">
        <v>497</v>
      </c>
      <c r="D431">
        <v>517</v>
      </c>
    </row>
    <row r="432" spans="1:4" x14ac:dyDescent="0.35">
      <c r="A432">
        <v>542</v>
      </c>
      <c r="B432">
        <v>531</v>
      </c>
      <c r="C432">
        <v>493</v>
      </c>
      <c r="D432">
        <v>518</v>
      </c>
    </row>
    <row r="433" spans="1:4" x14ac:dyDescent="0.35">
      <c r="A433">
        <v>541</v>
      </c>
      <c r="B433">
        <v>529</v>
      </c>
      <c r="C433">
        <v>492</v>
      </c>
      <c r="D433">
        <v>520</v>
      </c>
    </row>
    <row r="434" spans="1:4" x14ac:dyDescent="0.35">
      <c r="A434">
        <v>543</v>
      </c>
      <c r="B434">
        <v>531</v>
      </c>
      <c r="C434">
        <v>493</v>
      </c>
      <c r="D434">
        <v>522</v>
      </c>
    </row>
    <row r="435" spans="1:4" x14ac:dyDescent="0.35">
      <c r="A435">
        <v>545</v>
      </c>
      <c r="B435">
        <v>529</v>
      </c>
      <c r="C435">
        <v>494</v>
      </c>
      <c r="D435">
        <v>518</v>
      </c>
    </row>
    <row r="436" spans="1:4" x14ac:dyDescent="0.35">
      <c r="A436">
        <v>540</v>
      </c>
      <c r="B436">
        <v>537</v>
      </c>
      <c r="C436">
        <v>491</v>
      </c>
      <c r="D436">
        <v>519</v>
      </c>
    </row>
    <row r="437" spans="1:4" x14ac:dyDescent="0.35">
      <c r="A437">
        <v>539</v>
      </c>
      <c r="B437">
        <v>536</v>
      </c>
      <c r="C437">
        <v>494</v>
      </c>
      <c r="D437">
        <v>514</v>
      </c>
    </row>
    <row r="438" spans="1:4" x14ac:dyDescent="0.35">
      <c r="A438">
        <v>539</v>
      </c>
      <c r="B438">
        <v>532</v>
      </c>
      <c r="C438">
        <v>488</v>
      </c>
      <c r="D438">
        <v>524</v>
      </c>
    </row>
    <row r="439" spans="1:4" x14ac:dyDescent="0.35">
      <c r="A439">
        <v>544</v>
      </c>
      <c r="B439">
        <v>534</v>
      </c>
      <c r="C439">
        <v>495</v>
      </c>
      <c r="D439">
        <v>515</v>
      </c>
    </row>
    <row r="440" spans="1:4" x14ac:dyDescent="0.35">
      <c r="A440">
        <v>542</v>
      </c>
      <c r="B440">
        <v>533</v>
      </c>
      <c r="C440">
        <v>493</v>
      </c>
      <c r="D440">
        <v>520</v>
      </c>
    </row>
    <row r="441" spans="1:4" x14ac:dyDescent="0.35">
      <c r="A441">
        <v>543</v>
      </c>
      <c r="B441">
        <v>537</v>
      </c>
      <c r="C441">
        <v>489</v>
      </c>
      <c r="D441">
        <v>520</v>
      </c>
    </row>
    <row r="442" spans="1:4" x14ac:dyDescent="0.35">
      <c r="A442">
        <v>543</v>
      </c>
      <c r="B442">
        <v>531</v>
      </c>
      <c r="C442">
        <v>493</v>
      </c>
      <c r="D442">
        <v>523</v>
      </c>
    </row>
    <row r="443" spans="1:4" x14ac:dyDescent="0.35">
      <c r="A443">
        <v>545</v>
      </c>
      <c r="B443">
        <v>534</v>
      </c>
      <c r="C443">
        <v>493</v>
      </c>
      <c r="D443">
        <v>517</v>
      </c>
    </row>
    <row r="444" spans="1:4" x14ac:dyDescent="0.35">
      <c r="A444">
        <v>542</v>
      </c>
      <c r="B444">
        <v>527</v>
      </c>
      <c r="C444">
        <v>492</v>
      </c>
      <c r="D444">
        <v>525</v>
      </c>
    </row>
    <row r="445" spans="1:4" x14ac:dyDescent="0.35">
      <c r="A445">
        <v>547</v>
      </c>
      <c r="B445">
        <v>532</v>
      </c>
      <c r="C445">
        <v>492</v>
      </c>
      <c r="D445">
        <v>517</v>
      </c>
    </row>
    <row r="446" spans="1:4" x14ac:dyDescent="0.35">
      <c r="A446">
        <v>539</v>
      </c>
      <c r="B446">
        <v>531</v>
      </c>
      <c r="C446">
        <v>492</v>
      </c>
      <c r="D446">
        <v>523</v>
      </c>
    </row>
    <row r="447" spans="1:4" x14ac:dyDescent="0.35">
      <c r="A447">
        <v>546</v>
      </c>
      <c r="B447">
        <v>533</v>
      </c>
      <c r="C447">
        <v>495</v>
      </c>
      <c r="D447">
        <v>521</v>
      </c>
    </row>
    <row r="448" spans="1:4" x14ac:dyDescent="0.35">
      <c r="A448">
        <v>544</v>
      </c>
      <c r="B448">
        <v>532</v>
      </c>
      <c r="C448">
        <v>492</v>
      </c>
      <c r="D448">
        <v>522</v>
      </c>
    </row>
    <row r="449" spans="1:4" x14ac:dyDescent="0.35">
      <c r="A449">
        <v>542</v>
      </c>
      <c r="B449">
        <v>538</v>
      </c>
      <c r="C449">
        <v>496</v>
      </c>
      <c r="D449">
        <v>526</v>
      </c>
    </row>
    <row r="450" spans="1:4" x14ac:dyDescent="0.35">
      <c r="A450">
        <v>538</v>
      </c>
      <c r="B450">
        <v>531</v>
      </c>
      <c r="C450">
        <v>492</v>
      </c>
      <c r="D450">
        <v>517</v>
      </c>
    </row>
    <row r="451" spans="1:4" x14ac:dyDescent="0.35">
      <c r="A451">
        <v>541</v>
      </c>
      <c r="B451">
        <v>530</v>
      </c>
      <c r="C451">
        <v>493</v>
      </c>
      <c r="D451">
        <v>520</v>
      </c>
    </row>
    <row r="452" spans="1:4" x14ac:dyDescent="0.35">
      <c r="A452">
        <v>544</v>
      </c>
      <c r="B452">
        <v>527</v>
      </c>
      <c r="C452">
        <v>498</v>
      </c>
      <c r="D452">
        <v>518</v>
      </c>
    </row>
    <row r="453" spans="1:4" x14ac:dyDescent="0.35">
      <c r="A453">
        <v>545</v>
      </c>
      <c r="B453">
        <v>530</v>
      </c>
      <c r="C453">
        <v>495</v>
      </c>
      <c r="D453">
        <v>525</v>
      </c>
    </row>
    <row r="454" spans="1:4" x14ac:dyDescent="0.35">
      <c r="A454">
        <v>544</v>
      </c>
      <c r="B454">
        <v>531</v>
      </c>
      <c r="C454">
        <v>491</v>
      </c>
      <c r="D454">
        <v>521</v>
      </c>
    </row>
    <row r="455" spans="1:4" x14ac:dyDescent="0.35">
      <c r="A455">
        <v>545</v>
      </c>
      <c r="B455">
        <v>530</v>
      </c>
      <c r="C455">
        <v>488</v>
      </c>
      <c r="D455">
        <v>520</v>
      </c>
    </row>
    <row r="456" spans="1:4" x14ac:dyDescent="0.35">
      <c r="A456">
        <v>541</v>
      </c>
      <c r="B456">
        <v>528</v>
      </c>
      <c r="C456">
        <v>499</v>
      </c>
      <c r="D456">
        <v>519</v>
      </c>
    </row>
    <row r="457" spans="1:4" x14ac:dyDescent="0.35">
      <c r="A457">
        <v>543</v>
      </c>
      <c r="B457">
        <v>531</v>
      </c>
      <c r="C457">
        <v>490</v>
      </c>
      <c r="D457">
        <v>526</v>
      </c>
    </row>
    <row r="458" spans="1:4" x14ac:dyDescent="0.35">
      <c r="A458">
        <v>537</v>
      </c>
      <c r="B458">
        <v>530</v>
      </c>
      <c r="C458">
        <v>490</v>
      </c>
      <c r="D458">
        <v>525</v>
      </c>
    </row>
    <row r="459" spans="1:4" x14ac:dyDescent="0.35">
      <c r="A459">
        <v>544</v>
      </c>
      <c r="B459">
        <v>530</v>
      </c>
      <c r="C459">
        <v>494</v>
      </c>
      <c r="D459">
        <v>521</v>
      </c>
    </row>
    <row r="460" spans="1:4" x14ac:dyDescent="0.35">
      <c r="A460">
        <v>547</v>
      </c>
      <c r="B460">
        <v>538</v>
      </c>
      <c r="C460">
        <v>494</v>
      </c>
      <c r="D460">
        <v>522</v>
      </c>
    </row>
    <row r="461" spans="1:4" x14ac:dyDescent="0.35">
      <c r="A461">
        <v>541</v>
      </c>
      <c r="B461">
        <v>532</v>
      </c>
      <c r="C461">
        <v>489</v>
      </c>
      <c r="D461">
        <v>522</v>
      </c>
    </row>
    <row r="462" spans="1:4" x14ac:dyDescent="0.35">
      <c r="A462">
        <v>543</v>
      </c>
      <c r="B462">
        <v>527</v>
      </c>
      <c r="C462">
        <v>490</v>
      </c>
      <c r="D462">
        <v>525</v>
      </c>
    </row>
    <row r="463" spans="1:4" x14ac:dyDescent="0.35">
      <c r="A463">
        <v>543</v>
      </c>
      <c r="B463">
        <v>529</v>
      </c>
      <c r="C463">
        <v>487</v>
      </c>
      <c r="D463">
        <v>522</v>
      </c>
    </row>
    <row r="464" spans="1:4" x14ac:dyDescent="0.35">
      <c r="A464">
        <v>546</v>
      </c>
      <c r="B464">
        <v>535</v>
      </c>
      <c r="C464">
        <v>496</v>
      </c>
      <c r="D464">
        <v>523</v>
      </c>
    </row>
    <row r="465" spans="1:4" x14ac:dyDescent="0.35">
      <c r="A465">
        <v>541</v>
      </c>
      <c r="B465">
        <v>535</v>
      </c>
      <c r="C465">
        <v>494</v>
      </c>
      <c r="D465">
        <v>520</v>
      </c>
    </row>
    <row r="466" spans="1:4" x14ac:dyDescent="0.35">
      <c r="A466">
        <v>542</v>
      </c>
      <c r="B466">
        <v>530</v>
      </c>
      <c r="C466">
        <v>496</v>
      </c>
      <c r="D466">
        <v>519</v>
      </c>
    </row>
    <row r="467" spans="1:4" x14ac:dyDescent="0.35">
      <c r="A467">
        <v>542</v>
      </c>
      <c r="B467">
        <v>531</v>
      </c>
      <c r="C467">
        <v>496</v>
      </c>
      <c r="D467">
        <v>525</v>
      </c>
    </row>
    <row r="468" spans="1:4" x14ac:dyDescent="0.35">
      <c r="A468">
        <v>547</v>
      </c>
      <c r="B468">
        <v>536</v>
      </c>
      <c r="C468">
        <v>493</v>
      </c>
      <c r="D468">
        <v>519</v>
      </c>
    </row>
    <row r="469" spans="1:4" x14ac:dyDescent="0.35">
      <c r="A469">
        <v>546</v>
      </c>
      <c r="B469">
        <v>523</v>
      </c>
      <c r="C469">
        <v>493</v>
      </c>
      <c r="D469">
        <v>524</v>
      </c>
    </row>
    <row r="470" spans="1:4" x14ac:dyDescent="0.35">
      <c r="A470">
        <v>538</v>
      </c>
      <c r="B470">
        <v>532</v>
      </c>
      <c r="C470">
        <v>496</v>
      </c>
      <c r="D470">
        <v>528</v>
      </c>
    </row>
    <row r="471" spans="1:4" x14ac:dyDescent="0.35">
      <c r="A471">
        <v>543</v>
      </c>
      <c r="B471">
        <v>532</v>
      </c>
      <c r="C471">
        <v>492</v>
      </c>
      <c r="D471">
        <v>521</v>
      </c>
    </row>
    <row r="472" spans="1:4" x14ac:dyDescent="0.35">
      <c r="A472">
        <v>545</v>
      </c>
      <c r="B472">
        <v>527</v>
      </c>
      <c r="C472">
        <v>495</v>
      </c>
      <c r="D472">
        <v>522</v>
      </c>
    </row>
    <row r="473" spans="1:4" x14ac:dyDescent="0.35">
      <c r="A473">
        <v>542</v>
      </c>
      <c r="B473">
        <v>534</v>
      </c>
      <c r="C473">
        <v>495</v>
      </c>
      <c r="D473">
        <v>519</v>
      </c>
    </row>
    <row r="474" spans="1:4" x14ac:dyDescent="0.35">
      <c r="A474">
        <v>540</v>
      </c>
      <c r="B474">
        <v>528</v>
      </c>
      <c r="C474">
        <v>489</v>
      </c>
      <c r="D474">
        <v>519</v>
      </c>
    </row>
    <row r="475" spans="1:4" x14ac:dyDescent="0.35">
      <c r="A475">
        <v>545</v>
      </c>
      <c r="B475">
        <v>530</v>
      </c>
      <c r="C475">
        <v>489</v>
      </c>
      <c r="D475">
        <v>524</v>
      </c>
    </row>
    <row r="476" spans="1:4" x14ac:dyDescent="0.35">
      <c r="A476">
        <v>544</v>
      </c>
      <c r="B476">
        <v>534</v>
      </c>
      <c r="C476">
        <v>486</v>
      </c>
      <c r="D476">
        <v>519</v>
      </c>
    </row>
    <row r="477" spans="1:4" x14ac:dyDescent="0.35">
      <c r="A477">
        <v>543</v>
      </c>
      <c r="B477">
        <v>530</v>
      </c>
      <c r="C477">
        <v>489</v>
      </c>
      <c r="D477">
        <v>516</v>
      </c>
    </row>
    <row r="478" spans="1:4" x14ac:dyDescent="0.35">
      <c r="A478">
        <v>541</v>
      </c>
      <c r="B478">
        <v>529</v>
      </c>
      <c r="C478">
        <v>493</v>
      </c>
      <c r="D478">
        <v>522</v>
      </c>
    </row>
    <row r="479" spans="1:4" x14ac:dyDescent="0.35">
      <c r="A479">
        <v>543</v>
      </c>
      <c r="B479">
        <v>528</v>
      </c>
      <c r="C479">
        <v>492</v>
      </c>
      <c r="D479">
        <v>515</v>
      </c>
    </row>
    <row r="480" spans="1:4" x14ac:dyDescent="0.35">
      <c r="A480">
        <v>541</v>
      </c>
      <c r="B480">
        <v>531</v>
      </c>
      <c r="C480">
        <v>492</v>
      </c>
      <c r="D480">
        <v>518</v>
      </c>
    </row>
    <row r="481" spans="1:4" x14ac:dyDescent="0.35">
      <c r="A481">
        <v>542</v>
      </c>
      <c r="B481">
        <v>536</v>
      </c>
      <c r="C481">
        <v>491</v>
      </c>
      <c r="D481">
        <v>522</v>
      </c>
    </row>
    <row r="482" spans="1:4" x14ac:dyDescent="0.35">
      <c r="A482">
        <v>541</v>
      </c>
      <c r="B482">
        <v>528</v>
      </c>
      <c r="C482">
        <v>493</v>
      </c>
      <c r="D482">
        <v>516</v>
      </c>
    </row>
    <row r="483" spans="1:4" x14ac:dyDescent="0.35">
      <c r="A483">
        <v>541</v>
      </c>
      <c r="B483">
        <v>534</v>
      </c>
      <c r="C483">
        <v>494</v>
      </c>
      <c r="D483">
        <v>524</v>
      </c>
    </row>
    <row r="484" spans="1:4" x14ac:dyDescent="0.35">
      <c r="A484">
        <v>543</v>
      </c>
      <c r="B484">
        <v>535</v>
      </c>
      <c r="C484">
        <v>493</v>
      </c>
      <c r="D484">
        <v>519</v>
      </c>
    </row>
    <row r="485" spans="1:4" x14ac:dyDescent="0.35">
      <c r="A485">
        <v>545</v>
      </c>
      <c r="B485">
        <v>529</v>
      </c>
      <c r="C485">
        <v>491</v>
      </c>
      <c r="D485">
        <v>523</v>
      </c>
    </row>
    <row r="486" spans="1:4" x14ac:dyDescent="0.35">
      <c r="A486">
        <v>541</v>
      </c>
      <c r="B486">
        <v>527</v>
      </c>
      <c r="C486">
        <v>491</v>
      </c>
      <c r="D486">
        <v>521</v>
      </c>
    </row>
    <row r="487" spans="1:4" x14ac:dyDescent="0.35">
      <c r="A487">
        <v>541</v>
      </c>
      <c r="B487">
        <v>529</v>
      </c>
      <c r="C487">
        <v>498</v>
      </c>
      <c r="D487">
        <v>516</v>
      </c>
    </row>
    <row r="488" spans="1:4" x14ac:dyDescent="0.35">
      <c r="A488">
        <v>540</v>
      </c>
      <c r="B488">
        <v>534</v>
      </c>
      <c r="C488">
        <v>492</v>
      </c>
      <c r="D488">
        <v>522</v>
      </c>
    </row>
    <row r="489" spans="1:4" x14ac:dyDescent="0.35">
      <c r="A489">
        <v>543</v>
      </c>
      <c r="B489">
        <v>533</v>
      </c>
      <c r="C489">
        <v>492</v>
      </c>
      <c r="D489">
        <v>522</v>
      </c>
    </row>
    <row r="490" spans="1:4" x14ac:dyDescent="0.35">
      <c r="A490">
        <v>543</v>
      </c>
      <c r="B490">
        <v>534</v>
      </c>
      <c r="C490">
        <v>496</v>
      </c>
      <c r="D490">
        <v>525</v>
      </c>
    </row>
    <row r="491" spans="1:4" x14ac:dyDescent="0.35">
      <c r="A491">
        <v>543</v>
      </c>
      <c r="B491">
        <v>532</v>
      </c>
      <c r="C491">
        <v>490</v>
      </c>
      <c r="D491">
        <v>518</v>
      </c>
    </row>
    <row r="492" spans="1:4" x14ac:dyDescent="0.35">
      <c r="A492">
        <v>544</v>
      </c>
      <c r="B492">
        <v>538</v>
      </c>
      <c r="C492">
        <v>493</v>
      </c>
      <c r="D492">
        <v>522</v>
      </c>
    </row>
    <row r="493" spans="1:4" x14ac:dyDescent="0.35">
      <c r="A493">
        <v>549</v>
      </c>
      <c r="B493">
        <v>528</v>
      </c>
      <c r="C493">
        <v>495</v>
      </c>
      <c r="D493">
        <v>524</v>
      </c>
    </row>
    <row r="494" spans="1:4" x14ac:dyDescent="0.35">
      <c r="A494">
        <v>540</v>
      </c>
      <c r="B494">
        <v>532</v>
      </c>
      <c r="C494">
        <v>489</v>
      </c>
      <c r="D494">
        <v>525</v>
      </c>
    </row>
    <row r="495" spans="1:4" x14ac:dyDescent="0.35">
      <c r="A495">
        <v>545</v>
      </c>
      <c r="B495">
        <v>535</v>
      </c>
      <c r="C495">
        <v>489</v>
      </c>
      <c r="D495">
        <v>519</v>
      </c>
    </row>
    <row r="496" spans="1:4" x14ac:dyDescent="0.35">
      <c r="A496">
        <v>541</v>
      </c>
      <c r="B496">
        <v>536</v>
      </c>
      <c r="C496">
        <v>493</v>
      </c>
      <c r="D496">
        <v>517</v>
      </c>
    </row>
    <row r="497" spans="1:4" x14ac:dyDescent="0.35">
      <c r="A497">
        <v>540</v>
      </c>
      <c r="B497">
        <v>531</v>
      </c>
      <c r="C497">
        <v>488</v>
      </c>
      <c r="D497">
        <v>516</v>
      </c>
    </row>
    <row r="498" spans="1:4" x14ac:dyDescent="0.35">
      <c r="A498">
        <v>541</v>
      </c>
      <c r="B498">
        <v>530</v>
      </c>
      <c r="C498">
        <v>494</v>
      </c>
      <c r="D498">
        <v>521</v>
      </c>
    </row>
    <row r="499" spans="1:4" x14ac:dyDescent="0.35">
      <c r="A499">
        <v>548</v>
      </c>
      <c r="B499">
        <v>531</v>
      </c>
      <c r="C499">
        <v>495</v>
      </c>
      <c r="D499">
        <v>524</v>
      </c>
    </row>
    <row r="500" spans="1:4" x14ac:dyDescent="0.35">
      <c r="A500">
        <v>546</v>
      </c>
      <c r="B500">
        <v>526</v>
      </c>
      <c r="C500">
        <v>494</v>
      </c>
      <c r="D500">
        <v>527</v>
      </c>
    </row>
    <row r="501" spans="1:4" x14ac:dyDescent="0.35">
      <c r="A501">
        <v>547</v>
      </c>
      <c r="B501">
        <v>529</v>
      </c>
      <c r="C501">
        <v>494</v>
      </c>
      <c r="D501">
        <v>519</v>
      </c>
    </row>
    <row r="502" spans="1:4" x14ac:dyDescent="0.35">
      <c r="A502">
        <v>546</v>
      </c>
      <c r="B502">
        <v>531</v>
      </c>
      <c r="C502">
        <v>495</v>
      </c>
      <c r="D502">
        <v>522</v>
      </c>
    </row>
    <row r="503" spans="1:4" x14ac:dyDescent="0.35">
      <c r="A503">
        <v>539</v>
      </c>
      <c r="B503">
        <v>534</v>
      </c>
      <c r="C503">
        <v>492</v>
      </c>
      <c r="D503">
        <v>521</v>
      </c>
    </row>
    <row r="504" spans="1:4" x14ac:dyDescent="0.35">
      <c r="A504">
        <v>545</v>
      </c>
      <c r="B504">
        <v>530</v>
      </c>
      <c r="C504">
        <v>491</v>
      </c>
      <c r="D504">
        <v>527</v>
      </c>
    </row>
    <row r="505" spans="1:4" x14ac:dyDescent="0.35">
      <c r="A505">
        <v>539</v>
      </c>
      <c r="B505">
        <v>529</v>
      </c>
      <c r="C505">
        <v>495</v>
      </c>
      <c r="D505">
        <v>520</v>
      </c>
    </row>
    <row r="506" spans="1:4" x14ac:dyDescent="0.35">
      <c r="A506">
        <v>548</v>
      </c>
      <c r="B506">
        <v>534</v>
      </c>
      <c r="C506">
        <v>493</v>
      </c>
      <c r="D506">
        <v>519</v>
      </c>
    </row>
    <row r="507" spans="1:4" x14ac:dyDescent="0.35">
      <c r="A507">
        <v>544</v>
      </c>
      <c r="B507">
        <v>531</v>
      </c>
      <c r="C507">
        <v>487</v>
      </c>
      <c r="D507">
        <v>524</v>
      </c>
    </row>
    <row r="508" spans="1:4" x14ac:dyDescent="0.35">
      <c r="A508">
        <v>540</v>
      </c>
      <c r="B508">
        <v>534</v>
      </c>
      <c r="C508">
        <v>497</v>
      </c>
      <c r="D508">
        <v>519</v>
      </c>
    </row>
    <row r="509" spans="1:4" x14ac:dyDescent="0.35">
      <c r="A509">
        <v>545</v>
      </c>
      <c r="B509">
        <v>526</v>
      </c>
      <c r="C509">
        <v>494</v>
      </c>
      <c r="D509">
        <v>518</v>
      </c>
    </row>
    <row r="510" spans="1:4" x14ac:dyDescent="0.35">
      <c r="A510">
        <v>545</v>
      </c>
      <c r="B510">
        <v>527</v>
      </c>
      <c r="C510">
        <v>492</v>
      </c>
      <c r="D510">
        <v>522</v>
      </c>
    </row>
    <row r="511" spans="1:4" x14ac:dyDescent="0.35">
      <c r="A511">
        <v>541</v>
      </c>
      <c r="B511">
        <v>531</v>
      </c>
      <c r="C511">
        <v>493</v>
      </c>
      <c r="D511">
        <v>514</v>
      </c>
    </row>
    <row r="512" spans="1:4" x14ac:dyDescent="0.35">
      <c r="A512">
        <v>542</v>
      </c>
      <c r="B512">
        <v>533</v>
      </c>
      <c r="C512">
        <v>495</v>
      </c>
      <c r="D512">
        <v>518</v>
      </c>
    </row>
    <row r="513" spans="1:4" x14ac:dyDescent="0.35">
      <c r="A513">
        <v>538</v>
      </c>
      <c r="B513">
        <v>531</v>
      </c>
      <c r="C513">
        <v>494</v>
      </c>
      <c r="D513">
        <v>523</v>
      </c>
    </row>
    <row r="514" spans="1:4" x14ac:dyDescent="0.35">
      <c r="A514">
        <v>538</v>
      </c>
      <c r="B514">
        <v>527</v>
      </c>
      <c r="C514">
        <v>492</v>
      </c>
      <c r="D514">
        <v>520</v>
      </c>
    </row>
    <row r="515" spans="1:4" x14ac:dyDescent="0.35">
      <c r="A515">
        <v>546</v>
      </c>
      <c r="B515">
        <v>533</v>
      </c>
      <c r="C515">
        <v>493</v>
      </c>
      <c r="D515">
        <v>518</v>
      </c>
    </row>
    <row r="516" spans="1:4" x14ac:dyDescent="0.35">
      <c r="A516">
        <v>545</v>
      </c>
      <c r="B516">
        <v>531</v>
      </c>
      <c r="C516">
        <v>485</v>
      </c>
      <c r="D516">
        <v>514</v>
      </c>
    </row>
    <row r="517" spans="1:4" x14ac:dyDescent="0.35">
      <c r="A517">
        <v>542</v>
      </c>
      <c r="B517">
        <v>532</v>
      </c>
      <c r="C517">
        <v>491</v>
      </c>
      <c r="D517">
        <v>517</v>
      </c>
    </row>
    <row r="518" spans="1:4" x14ac:dyDescent="0.35">
      <c r="A518">
        <v>543</v>
      </c>
      <c r="B518">
        <v>529</v>
      </c>
      <c r="C518">
        <v>488</v>
      </c>
      <c r="D518">
        <v>519</v>
      </c>
    </row>
    <row r="519" spans="1:4" x14ac:dyDescent="0.35">
      <c r="A519">
        <v>549</v>
      </c>
      <c r="B519">
        <v>531</v>
      </c>
      <c r="C519">
        <v>493</v>
      </c>
      <c r="D519">
        <v>518</v>
      </c>
    </row>
    <row r="520" spans="1:4" x14ac:dyDescent="0.35">
      <c r="A520">
        <v>542</v>
      </c>
      <c r="B520">
        <v>534</v>
      </c>
      <c r="C520">
        <v>497</v>
      </c>
      <c r="D520">
        <v>525</v>
      </c>
    </row>
    <row r="521" spans="1:4" x14ac:dyDescent="0.35">
      <c r="A521">
        <v>543</v>
      </c>
      <c r="B521">
        <v>531</v>
      </c>
      <c r="C521">
        <v>496</v>
      </c>
      <c r="D521">
        <v>525</v>
      </c>
    </row>
    <row r="522" spans="1:4" x14ac:dyDescent="0.35">
      <c r="A522">
        <v>542</v>
      </c>
      <c r="B522">
        <v>533</v>
      </c>
      <c r="C522">
        <v>494</v>
      </c>
      <c r="D522">
        <v>521</v>
      </c>
    </row>
    <row r="523" spans="1:4" x14ac:dyDescent="0.35">
      <c r="A523">
        <v>545</v>
      </c>
      <c r="B523">
        <v>525</v>
      </c>
      <c r="C523">
        <v>494</v>
      </c>
      <c r="D523">
        <v>525</v>
      </c>
    </row>
    <row r="524" spans="1:4" x14ac:dyDescent="0.35">
      <c r="A524">
        <v>539</v>
      </c>
      <c r="B524">
        <v>530</v>
      </c>
      <c r="C524">
        <v>489</v>
      </c>
      <c r="D524">
        <v>515</v>
      </c>
    </row>
    <row r="525" spans="1:4" x14ac:dyDescent="0.35">
      <c r="A525">
        <v>546</v>
      </c>
      <c r="B525">
        <v>530</v>
      </c>
      <c r="C525">
        <v>491</v>
      </c>
      <c r="D525">
        <v>523</v>
      </c>
    </row>
    <row r="526" spans="1:4" x14ac:dyDescent="0.35">
      <c r="A526">
        <v>544</v>
      </c>
      <c r="B526">
        <v>523</v>
      </c>
      <c r="C526">
        <v>489</v>
      </c>
      <c r="D526">
        <v>525</v>
      </c>
    </row>
    <row r="527" spans="1:4" x14ac:dyDescent="0.35">
      <c r="A527">
        <v>542</v>
      </c>
      <c r="B527">
        <v>535</v>
      </c>
      <c r="C527">
        <v>493</v>
      </c>
      <c r="D527">
        <v>521</v>
      </c>
    </row>
    <row r="528" spans="1:4" x14ac:dyDescent="0.35">
      <c r="A528">
        <v>541</v>
      </c>
      <c r="B528">
        <v>530</v>
      </c>
      <c r="C528">
        <v>493</v>
      </c>
      <c r="D528">
        <v>517</v>
      </c>
    </row>
    <row r="529" spans="1:4" x14ac:dyDescent="0.35">
      <c r="A529">
        <v>547</v>
      </c>
      <c r="B529">
        <v>529</v>
      </c>
      <c r="C529">
        <v>492</v>
      </c>
      <c r="D529">
        <v>523</v>
      </c>
    </row>
    <row r="530" spans="1:4" x14ac:dyDescent="0.35">
      <c r="A530">
        <v>545</v>
      </c>
      <c r="B530">
        <v>530</v>
      </c>
      <c r="C530">
        <v>492</v>
      </c>
      <c r="D530">
        <v>519</v>
      </c>
    </row>
    <row r="531" spans="1:4" x14ac:dyDescent="0.35">
      <c r="A531">
        <v>541</v>
      </c>
      <c r="B531">
        <v>529</v>
      </c>
      <c r="C531">
        <v>489</v>
      </c>
      <c r="D531">
        <v>526</v>
      </c>
    </row>
    <row r="532" spans="1:4" x14ac:dyDescent="0.35">
      <c r="A532">
        <v>545</v>
      </c>
      <c r="B532">
        <v>532</v>
      </c>
      <c r="C532">
        <v>495</v>
      </c>
      <c r="D532">
        <v>517</v>
      </c>
    </row>
    <row r="533" spans="1:4" x14ac:dyDescent="0.35">
      <c r="A533">
        <v>538</v>
      </c>
      <c r="B533">
        <v>527</v>
      </c>
      <c r="C533">
        <v>494</v>
      </c>
      <c r="D533">
        <v>519</v>
      </c>
    </row>
    <row r="534" spans="1:4" x14ac:dyDescent="0.35">
      <c r="A534">
        <v>538</v>
      </c>
      <c r="B534">
        <v>528</v>
      </c>
      <c r="C534">
        <v>495</v>
      </c>
      <c r="D534">
        <v>523</v>
      </c>
    </row>
    <row r="535" spans="1:4" x14ac:dyDescent="0.35">
      <c r="A535">
        <v>544</v>
      </c>
      <c r="B535">
        <v>530</v>
      </c>
      <c r="C535">
        <v>493</v>
      </c>
      <c r="D535">
        <v>525</v>
      </c>
    </row>
    <row r="536" spans="1:4" x14ac:dyDescent="0.35">
      <c r="A536">
        <v>548</v>
      </c>
      <c r="B536">
        <v>535</v>
      </c>
      <c r="C536">
        <v>494</v>
      </c>
      <c r="D536">
        <v>520</v>
      </c>
    </row>
    <row r="537" spans="1:4" x14ac:dyDescent="0.35">
      <c r="A537">
        <v>542</v>
      </c>
      <c r="B537">
        <v>527</v>
      </c>
      <c r="C537">
        <v>493</v>
      </c>
      <c r="D537">
        <v>519</v>
      </c>
    </row>
    <row r="538" spans="1:4" x14ac:dyDescent="0.35">
      <c r="A538">
        <v>537</v>
      </c>
      <c r="B538">
        <v>534</v>
      </c>
      <c r="C538">
        <v>495</v>
      </c>
      <c r="D538">
        <v>518</v>
      </c>
    </row>
    <row r="539" spans="1:4" x14ac:dyDescent="0.35">
      <c r="A539">
        <v>541</v>
      </c>
      <c r="B539">
        <v>533</v>
      </c>
      <c r="C539">
        <v>493</v>
      </c>
      <c r="D539">
        <v>525</v>
      </c>
    </row>
    <row r="540" spans="1:4" x14ac:dyDescent="0.35">
      <c r="A540">
        <v>544</v>
      </c>
      <c r="B540">
        <v>531</v>
      </c>
      <c r="C540">
        <v>493</v>
      </c>
      <c r="D540">
        <v>525</v>
      </c>
    </row>
    <row r="541" spans="1:4" x14ac:dyDescent="0.35">
      <c r="A541">
        <v>547</v>
      </c>
      <c r="B541">
        <v>530</v>
      </c>
      <c r="C541">
        <v>487</v>
      </c>
      <c r="D541">
        <v>519</v>
      </c>
    </row>
    <row r="542" spans="1:4" x14ac:dyDescent="0.35">
      <c r="A542">
        <v>544</v>
      </c>
      <c r="B542">
        <v>529</v>
      </c>
      <c r="C542">
        <v>494</v>
      </c>
      <c r="D542">
        <v>517</v>
      </c>
    </row>
    <row r="543" spans="1:4" x14ac:dyDescent="0.35">
      <c r="A543">
        <v>539</v>
      </c>
      <c r="B543">
        <v>534</v>
      </c>
      <c r="C543">
        <v>490</v>
      </c>
      <c r="D543">
        <v>514</v>
      </c>
    </row>
    <row r="544" spans="1:4" x14ac:dyDescent="0.35">
      <c r="A544">
        <v>540</v>
      </c>
      <c r="B544">
        <v>534</v>
      </c>
      <c r="C544">
        <v>493</v>
      </c>
      <c r="D544">
        <v>519</v>
      </c>
    </row>
    <row r="545" spans="1:4" x14ac:dyDescent="0.35">
      <c r="A545">
        <v>544</v>
      </c>
      <c r="B545">
        <v>532</v>
      </c>
      <c r="C545">
        <v>496</v>
      </c>
      <c r="D545">
        <v>518</v>
      </c>
    </row>
    <row r="546" spans="1:4" x14ac:dyDescent="0.35">
      <c r="A546">
        <v>546</v>
      </c>
      <c r="B546">
        <v>529</v>
      </c>
      <c r="C546">
        <v>490</v>
      </c>
      <c r="D546">
        <v>518</v>
      </c>
    </row>
    <row r="547" spans="1:4" x14ac:dyDescent="0.35">
      <c r="A547">
        <v>538</v>
      </c>
      <c r="B547">
        <v>529</v>
      </c>
      <c r="C547">
        <v>487</v>
      </c>
      <c r="D547">
        <v>519</v>
      </c>
    </row>
    <row r="548" spans="1:4" x14ac:dyDescent="0.35">
      <c r="A548">
        <v>546</v>
      </c>
      <c r="B548">
        <v>534</v>
      </c>
      <c r="C548">
        <v>491</v>
      </c>
      <c r="D548">
        <v>525</v>
      </c>
    </row>
    <row r="549" spans="1:4" x14ac:dyDescent="0.35">
      <c r="A549">
        <v>541</v>
      </c>
      <c r="B549">
        <v>528</v>
      </c>
      <c r="C549">
        <v>494</v>
      </c>
      <c r="D549">
        <v>519</v>
      </c>
    </row>
    <row r="550" spans="1:4" x14ac:dyDescent="0.35">
      <c r="A550">
        <v>546</v>
      </c>
      <c r="B550">
        <v>530</v>
      </c>
      <c r="C550">
        <v>493</v>
      </c>
      <c r="D550">
        <v>520</v>
      </c>
    </row>
    <row r="551" spans="1:4" x14ac:dyDescent="0.35">
      <c r="A551">
        <v>539</v>
      </c>
      <c r="B551">
        <v>535</v>
      </c>
      <c r="C551">
        <v>494</v>
      </c>
      <c r="D551">
        <v>515</v>
      </c>
    </row>
    <row r="552" spans="1:4" x14ac:dyDescent="0.35">
      <c r="A552">
        <v>544</v>
      </c>
      <c r="B552">
        <v>527</v>
      </c>
      <c r="C552">
        <v>491</v>
      </c>
      <c r="D552">
        <v>521</v>
      </c>
    </row>
    <row r="553" spans="1:4" x14ac:dyDescent="0.35">
      <c r="A553">
        <v>545</v>
      </c>
      <c r="B553">
        <v>530</v>
      </c>
      <c r="C553">
        <v>494</v>
      </c>
      <c r="D553">
        <v>522</v>
      </c>
    </row>
    <row r="554" spans="1:4" x14ac:dyDescent="0.35">
      <c r="A554">
        <v>546</v>
      </c>
      <c r="B554">
        <v>529</v>
      </c>
      <c r="C554">
        <v>490</v>
      </c>
      <c r="D554">
        <v>526</v>
      </c>
    </row>
    <row r="555" spans="1:4" x14ac:dyDescent="0.35">
      <c r="A555">
        <v>546</v>
      </c>
      <c r="B555">
        <v>530</v>
      </c>
      <c r="C555">
        <v>497</v>
      </c>
      <c r="D555">
        <v>517</v>
      </c>
    </row>
    <row r="556" spans="1:4" x14ac:dyDescent="0.35">
      <c r="A556">
        <v>545</v>
      </c>
      <c r="B556">
        <v>528</v>
      </c>
      <c r="C556">
        <v>490</v>
      </c>
      <c r="D556">
        <v>525</v>
      </c>
    </row>
    <row r="557" spans="1:4" x14ac:dyDescent="0.35">
      <c r="A557">
        <v>543</v>
      </c>
      <c r="B557">
        <v>534</v>
      </c>
      <c r="C557">
        <v>497</v>
      </c>
      <c r="D557">
        <v>528</v>
      </c>
    </row>
    <row r="558" spans="1:4" x14ac:dyDescent="0.35">
      <c r="A558">
        <v>546</v>
      </c>
      <c r="B558">
        <v>529</v>
      </c>
      <c r="C558">
        <v>491</v>
      </c>
      <c r="D558">
        <v>522</v>
      </c>
    </row>
    <row r="559" spans="1:4" x14ac:dyDescent="0.35">
      <c r="A559">
        <v>547</v>
      </c>
      <c r="B559">
        <v>535</v>
      </c>
      <c r="C559">
        <v>494</v>
      </c>
      <c r="D559">
        <v>511</v>
      </c>
    </row>
    <row r="560" spans="1:4" x14ac:dyDescent="0.35">
      <c r="A560">
        <v>541</v>
      </c>
      <c r="B560">
        <v>536</v>
      </c>
      <c r="C560">
        <v>492</v>
      </c>
      <c r="D560">
        <v>520</v>
      </c>
    </row>
    <row r="561" spans="1:4" x14ac:dyDescent="0.35">
      <c r="A561">
        <v>536</v>
      </c>
      <c r="B561">
        <v>530</v>
      </c>
      <c r="C561">
        <v>494</v>
      </c>
      <c r="D561">
        <v>518</v>
      </c>
    </row>
    <row r="562" spans="1:4" x14ac:dyDescent="0.35">
      <c r="A562">
        <v>544</v>
      </c>
      <c r="B562">
        <v>526</v>
      </c>
      <c r="C562">
        <v>492</v>
      </c>
      <c r="D562">
        <v>519</v>
      </c>
    </row>
    <row r="563" spans="1:4" x14ac:dyDescent="0.35">
      <c r="A563">
        <v>542</v>
      </c>
      <c r="B563">
        <v>533</v>
      </c>
      <c r="C563">
        <v>495</v>
      </c>
      <c r="D563">
        <v>521</v>
      </c>
    </row>
    <row r="564" spans="1:4" x14ac:dyDescent="0.35">
      <c r="A564">
        <v>542</v>
      </c>
      <c r="B564">
        <v>533</v>
      </c>
      <c r="C564">
        <v>493</v>
      </c>
      <c r="D564">
        <v>520</v>
      </c>
    </row>
    <row r="565" spans="1:4" x14ac:dyDescent="0.35">
      <c r="A565">
        <v>543</v>
      </c>
      <c r="B565">
        <v>529</v>
      </c>
      <c r="C565">
        <v>493</v>
      </c>
      <c r="D565">
        <v>522</v>
      </c>
    </row>
    <row r="566" spans="1:4" x14ac:dyDescent="0.35">
      <c r="A566">
        <v>549</v>
      </c>
      <c r="B566">
        <v>530</v>
      </c>
      <c r="C566">
        <v>495</v>
      </c>
      <c r="D566">
        <v>515</v>
      </c>
    </row>
    <row r="567" spans="1:4" x14ac:dyDescent="0.35">
      <c r="A567">
        <v>543</v>
      </c>
      <c r="B567">
        <v>531</v>
      </c>
      <c r="C567">
        <v>492</v>
      </c>
      <c r="D567">
        <v>526</v>
      </c>
    </row>
    <row r="568" spans="1:4" x14ac:dyDescent="0.35">
      <c r="A568">
        <v>544</v>
      </c>
      <c r="B568">
        <v>529</v>
      </c>
      <c r="C568">
        <v>489</v>
      </c>
      <c r="D568">
        <v>523</v>
      </c>
    </row>
    <row r="569" spans="1:4" x14ac:dyDescent="0.35">
      <c r="A569">
        <v>543</v>
      </c>
      <c r="B569">
        <v>529</v>
      </c>
      <c r="C569">
        <v>496</v>
      </c>
      <c r="D569">
        <v>517</v>
      </c>
    </row>
    <row r="570" spans="1:4" x14ac:dyDescent="0.35">
      <c r="A570">
        <v>538</v>
      </c>
      <c r="B570">
        <v>531</v>
      </c>
      <c r="C570">
        <v>487</v>
      </c>
      <c r="D570">
        <v>521</v>
      </c>
    </row>
    <row r="571" spans="1:4" x14ac:dyDescent="0.35">
      <c r="A571">
        <v>539</v>
      </c>
      <c r="B571">
        <v>532</v>
      </c>
      <c r="C571">
        <v>490</v>
      </c>
      <c r="D571">
        <v>514</v>
      </c>
    </row>
    <row r="572" spans="1:4" x14ac:dyDescent="0.35">
      <c r="A572">
        <v>543</v>
      </c>
      <c r="B572">
        <v>531</v>
      </c>
      <c r="C572">
        <v>494</v>
      </c>
      <c r="D572">
        <v>525</v>
      </c>
    </row>
    <row r="573" spans="1:4" x14ac:dyDescent="0.35">
      <c r="A573">
        <v>545</v>
      </c>
      <c r="B573">
        <v>524</v>
      </c>
      <c r="C573">
        <v>490</v>
      </c>
      <c r="D573">
        <v>519</v>
      </c>
    </row>
    <row r="574" spans="1:4" x14ac:dyDescent="0.35">
      <c r="A574">
        <v>541</v>
      </c>
      <c r="B574">
        <v>530</v>
      </c>
      <c r="C574">
        <v>491</v>
      </c>
      <c r="D574">
        <v>518</v>
      </c>
    </row>
    <row r="575" spans="1:4" x14ac:dyDescent="0.35">
      <c r="A575">
        <v>543</v>
      </c>
      <c r="B575">
        <v>533</v>
      </c>
      <c r="C575">
        <v>491</v>
      </c>
      <c r="D575">
        <v>523</v>
      </c>
    </row>
    <row r="576" spans="1:4" x14ac:dyDescent="0.35">
      <c r="A576">
        <v>543</v>
      </c>
      <c r="B576">
        <v>535</v>
      </c>
      <c r="C576">
        <v>492</v>
      </c>
      <c r="D576">
        <v>521</v>
      </c>
    </row>
    <row r="577" spans="1:4" x14ac:dyDescent="0.35">
      <c r="A577">
        <v>546</v>
      </c>
      <c r="B577">
        <v>523</v>
      </c>
      <c r="C577">
        <v>489</v>
      </c>
      <c r="D577">
        <v>522</v>
      </c>
    </row>
    <row r="578" spans="1:4" x14ac:dyDescent="0.35">
      <c r="A578">
        <v>542</v>
      </c>
      <c r="B578">
        <v>530</v>
      </c>
      <c r="C578">
        <v>490</v>
      </c>
      <c r="D578">
        <v>519</v>
      </c>
    </row>
    <row r="579" spans="1:4" x14ac:dyDescent="0.35">
      <c r="A579">
        <v>544</v>
      </c>
      <c r="B579">
        <v>532</v>
      </c>
      <c r="C579">
        <v>489</v>
      </c>
      <c r="D579">
        <v>520</v>
      </c>
    </row>
    <row r="580" spans="1:4" x14ac:dyDescent="0.35">
      <c r="A580">
        <v>543</v>
      </c>
      <c r="B580">
        <v>534</v>
      </c>
      <c r="C580">
        <v>495</v>
      </c>
      <c r="D580">
        <v>515</v>
      </c>
    </row>
    <row r="581" spans="1:4" x14ac:dyDescent="0.35">
      <c r="A581">
        <v>544</v>
      </c>
      <c r="B581">
        <v>535</v>
      </c>
      <c r="C581">
        <v>497</v>
      </c>
      <c r="D581">
        <v>522</v>
      </c>
    </row>
    <row r="582" spans="1:4" x14ac:dyDescent="0.35">
      <c r="A582">
        <v>543</v>
      </c>
      <c r="B582">
        <v>527</v>
      </c>
      <c r="C582">
        <v>495</v>
      </c>
      <c r="D582">
        <v>519</v>
      </c>
    </row>
    <row r="583" spans="1:4" x14ac:dyDescent="0.35">
      <c r="A583">
        <v>543</v>
      </c>
      <c r="B583">
        <v>532</v>
      </c>
      <c r="C583">
        <v>490</v>
      </c>
      <c r="D583">
        <v>520</v>
      </c>
    </row>
    <row r="584" spans="1:4" x14ac:dyDescent="0.35">
      <c r="A584">
        <v>544</v>
      </c>
      <c r="B584">
        <v>526</v>
      </c>
      <c r="C584">
        <v>497</v>
      </c>
      <c r="D584">
        <v>524</v>
      </c>
    </row>
    <row r="585" spans="1:4" x14ac:dyDescent="0.35">
      <c r="A585">
        <v>540</v>
      </c>
      <c r="B585">
        <v>528</v>
      </c>
      <c r="C585">
        <v>494</v>
      </c>
      <c r="D585">
        <v>524</v>
      </c>
    </row>
    <row r="586" spans="1:4" x14ac:dyDescent="0.35">
      <c r="A586">
        <v>545</v>
      </c>
      <c r="B586">
        <v>527</v>
      </c>
      <c r="C586">
        <v>495</v>
      </c>
      <c r="D586">
        <v>519</v>
      </c>
    </row>
    <row r="587" spans="1:4" x14ac:dyDescent="0.35">
      <c r="A587">
        <v>536</v>
      </c>
      <c r="B587">
        <v>527</v>
      </c>
      <c r="C587">
        <v>493</v>
      </c>
      <c r="D587">
        <v>524</v>
      </c>
    </row>
    <row r="588" spans="1:4" x14ac:dyDescent="0.35">
      <c r="A588">
        <v>543</v>
      </c>
      <c r="B588">
        <v>530</v>
      </c>
      <c r="C588">
        <v>499</v>
      </c>
      <c r="D588">
        <v>525</v>
      </c>
    </row>
    <row r="589" spans="1:4" x14ac:dyDescent="0.35">
      <c r="A589">
        <v>540</v>
      </c>
      <c r="B589">
        <v>529</v>
      </c>
      <c r="C589">
        <v>496</v>
      </c>
      <c r="D589">
        <v>517</v>
      </c>
    </row>
    <row r="590" spans="1:4" x14ac:dyDescent="0.35">
      <c r="A590">
        <v>546</v>
      </c>
      <c r="B590">
        <v>527</v>
      </c>
      <c r="C590">
        <v>493</v>
      </c>
      <c r="D590">
        <v>521</v>
      </c>
    </row>
    <row r="591" spans="1:4" x14ac:dyDescent="0.35">
      <c r="A591">
        <v>546</v>
      </c>
      <c r="B591">
        <v>531</v>
      </c>
      <c r="C591">
        <v>492</v>
      </c>
      <c r="D591">
        <v>519</v>
      </c>
    </row>
    <row r="592" spans="1:4" x14ac:dyDescent="0.35">
      <c r="A592">
        <v>547</v>
      </c>
      <c r="B592">
        <v>531</v>
      </c>
      <c r="C592">
        <v>490</v>
      </c>
      <c r="D592">
        <v>520</v>
      </c>
    </row>
    <row r="593" spans="1:4" x14ac:dyDescent="0.35">
      <c r="A593">
        <v>543</v>
      </c>
      <c r="B593">
        <v>530</v>
      </c>
      <c r="C593">
        <v>492</v>
      </c>
      <c r="D593">
        <v>520</v>
      </c>
    </row>
    <row r="594" spans="1:4" x14ac:dyDescent="0.35">
      <c r="A594">
        <v>550</v>
      </c>
      <c r="B594">
        <v>528</v>
      </c>
      <c r="C594">
        <v>495</v>
      </c>
      <c r="D594">
        <v>518</v>
      </c>
    </row>
    <row r="595" spans="1:4" x14ac:dyDescent="0.35">
      <c r="A595">
        <v>549</v>
      </c>
      <c r="B595">
        <v>531</v>
      </c>
      <c r="C595">
        <v>490</v>
      </c>
      <c r="D595">
        <v>521</v>
      </c>
    </row>
    <row r="596" spans="1:4" x14ac:dyDescent="0.35">
      <c r="A596">
        <v>545</v>
      </c>
      <c r="B596">
        <v>530</v>
      </c>
      <c r="C596">
        <v>495</v>
      </c>
      <c r="D596">
        <v>520</v>
      </c>
    </row>
    <row r="597" spans="1:4" x14ac:dyDescent="0.35">
      <c r="A597">
        <v>544</v>
      </c>
      <c r="B597">
        <v>528</v>
      </c>
      <c r="C597">
        <v>494</v>
      </c>
      <c r="D597">
        <v>523</v>
      </c>
    </row>
    <row r="598" spans="1:4" x14ac:dyDescent="0.35">
      <c r="A598">
        <v>542</v>
      </c>
      <c r="B598">
        <v>531</v>
      </c>
      <c r="C598">
        <v>495</v>
      </c>
      <c r="D598">
        <v>523</v>
      </c>
    </row>
    <row r="599" spans="1:4" x14ac:dyDescent="0.35">
      <c r="A599">
        <v>548</v>
      </c>
      <c r="B599">
        <v>531</v>
      </c>
      <c r="C599">
        <v>492</v>
      </c>
      <c r="D599">
        <v>521</v>
      </c>
    </row>
    <row r="600" spans="1:4" x14ac:dyDescent="0.35">
      <c r="A600">
        <v>540</v>
      </c>
      <c r="B600">
        <v>526</v>
      </c>
      <c r="C600">
        <v>490</v>
      </c>
      <c r="D600">
        <v>517</v>
      </c>
    </row>
    <row r="601" spans="1:4" x14ac:dyDescent="0.35">
      <c r="A601">
        <v>539</v>
      </c>
      <c r="B601">
        <v>532</v>
      </c>
      <c r="C601">
        <v>495</v>
      </c>
      <c r="D601">
        <v>524</v>
      </c>
    </row>
    <row r="602" spans="1:4" x14ac:dyDescent="0.35">
      <c r="A602">
        <v>542</v>
      </c>
      <c r="B602">
        <v>528</v>
      </c>
      <c r="C602">
        <v>491</v>
      </c>
      <c r="D602">
        <v>525</v>
      </c>
    </row>
    <row r="603" spans="1:4" x14ac:dyDescent="0.35">
      <c r="A603">
        <v>546</v>
      </c>
      <c r="B603">
        <v>528</v>
      </c>
      <c r="C603">
        <v>490</v>
      </c>
      <c r="D603">
        <v>515</v>
      </c>
    </row>
    <row r="604" spans="1:4" x14ac:dyDescent="0.35">
      <c r="A604">
        <v>547</v>
      </c>
      <c r="B604">
        <v>532</v>
      </c>
      <c r="C604">
        <v>491</v>
      </c>
      <c r="D604">
        <v>518</v>
      </c>
    </row>
    <row r="605" spans="1:4" x14ac:dyDescent="0.35">
      <c r="A605">
        <v>544</v>
      </c>
      <c r="B605">
        <v>533</v>
      </c>
      <c r="C605">
        <v>490</v>
      </c>
      <c r="D605">
        <v>523</v>
      </c>
    </row>
    <row r="606" spans="1:4" x14ac:dyDescent="0.35">
      <c r="A606">
        <v>543</v>
      </c>
      <c r="B606">
        <v>531</v>
      </c>
      <c r="C606">
        <v>494</v>
      </c>
      <c r="D606">
        <v>522</v>
      </c>
    </row>
    <row r="607" spans="1:4" x14ac:dyDescent="0.35">
      <c r="A607">
        <v>542</v>
      </c>
      <c r="B607">
        <v>527</v>
      </c>
      <c r="C607">
        <v>482</v>
      </c>
      <c r="D607">
        <v>526</v>
      </c>
    </row>
    <row r="608" spans="1:4" x14ac:dyDescent="0.35">
      <c r="A608">
        <v>545</v>
      </c>
      <c r="B608">
        <v>528</v>
      </c>
      <c r="C608">
        <v>496</v>
      </c>
      <c r="D608">
        <v>520</v>
      </c>
    </row>
    <row r="609" spans="1:4" x14ac:dyDescent="0.35">
      <c r="A609">
        <v>544</v>
      </c>
      <c r="B609">
        <v>529</v>
      </c>
      <c r="C609">
        <v>493</v>
      </c>
      <c r="D609">
        <v>521</v>
      </c>
    </row>
    <row r="610" spans="1:4" x14ac:dyDescent="0.35">
      <c r="A610">
        <v>543</v>
      </c>
      <c r="B610">
        <v>532</v>
      </c>
      <c r="C610">
        <v>484</v>
      </c>
      <c r="D610">
        <v>517</v>
      </c>
    </row>
    <row r="611" spans="1:4" x14ac:dyDescent="0.35">
      <c r="A611">
        <v>544</v>
      </c>
      <c r="B611">
        <v>524</v>
      </c>
      <c r="C611">
        <v>495</v>
      </c>
      <c r="D611">
        <v>523</v>
      </c>
    </row>
    <row r="612" spans="1:4" x14ac:dyDescent="0.35">
      <c r="A612">
        <v>537</v>
      </c>
      <c r="B612">
        <v>529</v>
      </c>
      <c r="C612">
        <v>491</v>
      </c>
      <c r="D612">
        <v>523</v>
      </c>
    </row>
    <row r="613" spans="1:4" x14ac:dyDescent="0.35">
      <c r="A613">
        <v>549</v>
      </c>
      <c r="B613">
        <v>527</v>
      </c>
      <c r="C613">
        <v>492</v>
      </c>
      <c r="D613">
        <v>522</v>
      </c>
    </row>
    <row r="614" spans="1:4" x14ac:dyDescent="0.35">
      <c r="A614">
        <v>537</v>
      </c>
      <c r="B614">
        <v>529</v>
      </c>
      <c r="C614">
        <v>487</v>
      </c>
      <c r="D614">
        <v>523</v>
      </c>
    </row>
    <row r="615" spans="1:4" x14ac:dyDescent="0.35">
      <c r="A615">
        <v>546</v>
      </c>
      <c r="B615">
        <v>529</v>
      </c>
      <c r="C615">
        <v>491</v>
      </c>
      <c r="D615">
        <v>522</v>
      </c>
    </row>
    <row r="616" spans="1:4" x14ac:dyDescent="0.35">
      <c r="A616">
        <v>543</v>
      </c>
      <c r="B616">
        <v>532</v>
      </c>
      <c r="C616">
        <v>490</v>
      </c>
      <c r="D616">
        <v>518</v>
      </c>
    </row>
    <row r="617" spans="1:4" x14ac:dyDescent="0.35">
      <c r="A617">
        <v>539</v>
      </c>
      <c r="B617">
        <v>526</v>
      </c>
      <c r="C617">
        <v>496</v>
      </c>
      <c r="D617">
        <v>525</v>
      </c>
    </row>
    <row r="618" spans="1:4" x14ac:dyDescent="0.35">
      <c r="A618">
        <v>546</v>
      </c>
      <c r="B618">
        <v>527</v>
      </c>
      <c r="C618">
        <v>494</v>
      </c>
      <c r="D618">
        <v>519</v>
      </c>
    </row>
    <row r="619" spans="1:4" x14ac:dyDescent="0.35">
      <c r="A619">
        <v>543</v>
      </c>
      <c r="B619">
        <v>529</v>
      </c>
      <c r="C619">
        <v>490</v>
      </c>
      <c r="D619">
        <v>525</v>
      </c>
    </row>
    <row r="620" spans="1:4" x14ac:dyDescent="0.35">
      <c r="A620">
        <v>544</v>
      </c>
      <c r="B620">
        <v>530</v>
      </c>
      <c r="C620">
        <v>493</v>
      </c>
      <c r="D620">
        <v>523</v>
      </c>
    </row>
    <row r="621" spans="1:4" x14ac:dyDescent="0.35">
      <c r="A621">
        <v>546</v>
      </c>
      <c r="B621">
        <v>528</v>
      </c>
      <c r="C621">
        <v>491</v>
      </c>
      <c r="D621">
        <v>521</v>
      </c>
    </row>
    <row r="622" spans="1:4" x14ac:dyDescent="0.35">
      <c r="A622">
        <v>541</v>
      </c>
      <c r="B622">
        <v>531</v>
      </c>
      <c r="C622">
        <v>494</v>
      </c>
      <c r="D622">
        <v>518</v>
      </c>
    </row>
    <row r="623" spans="1:4" x14ac:dyDescent="0.35">
      <c r="A623">
        <v>541</v>
      </c>
      <c r="B623">
        <v>525</v>
      </c>
      <c r="C623">
        <v>489</v>
      </c>
      <c r="D623">
        <v>520</v>
      </c>
    </row>
    <row r="624" spans="1:4" x14ac:dyDescent="0.35">
      <c r="A624">
        <v>542</v>
      </c>
      <c r="B624">
        <v>533</v>
      </c>
      <c r="C624">
        <v>496</v>
      </c>
      <c r="D624">
        <v>520</v>
      </c>
    </row>
    <row r="625" spans="1:4" x14ac:dyDescent="0.35">
      <c r="A625">
        <v>541</v>
      </c>
      <c r="B625">
        <v>527</v>
      </c>
      <c r="C625">
        <v>491</v>
      </c>
      <c r="D625">
        <v>521</v>
      </c>
    </row>
    <row r="626" spans="1:4" x14ac:dyDescent="0.35">
      <c r="A626">
        <v>544</v>
      </c>
      <c r="B626">
        <v>532</v>
      </c>
      <c r="C626">
        <v>491</v>
      </c>
      <c r="D626">
        <v>521</v>
      </c>
    </row>
    <row r="627" spans="1:4" x14ac:dyDescent="0.35">
      <c r="A627">
        <v>549</v>
      </c>
      <c r="B627">
        <v>530</v>
      </c>
      <c r="C627">
        <v>491</v>
      </c>
      <c r="D627">
        <v>519</v>
      </c>
    </row>
    <row r="628" spans="1:4" x14ac:dyDescent="0.35">
      <c r="A628">
        <v>543</v>
      </c>
      <c r="B628">
        <v>530</v>
      </c>
      <c r="C628">
        <v>491</v>
      </c>
      <c r="D628">
        <v>525</v>
      </c>
    </row>
    <row r="629" spans="1:4" x14ac:dyDescent="0.35">
      <c r="A629">
        <v>542</v>
      </c>
      <c r="B629">
        <v>528</v>
      </c>
      <c r="C629">
        <v>488</v>
      </c>
      <c r="D629">
        <v>516</v>
      </c>
    </row>
    <row r="630" spans="1:4" x14ac:dyDescent="0.35">
      <c r="A630">
        <v>543</v>
      </c>
      <c r="B630">
        <v>527</v>
      </c>
      <c r="C630">
        <v>491</v>
      </c>
      <c r="D630">
        <v>519</v>
      </c>
    </row>
    <row r="631" spans="1:4" x14ac:dyDescent="0.35">
      <c r="A631">
        <v>544</v>
      </c>
      <c r="B631">
        <v>531</v>
      </c>
      <c r="C631">
        <v>490</v>
      </c>
      <c r="D631">
        <v>519</v>
      </c>
    </row>
    <row r="632" spans="1:4" x14ac:dyDescent="0.35">
      <c r="A632">
        <v>547</v>
      </c>
      <c r="B632">
        <v>529</v>
      </c>
      <c r="C632">
        <v>490</v>
      </c>
      <c r="D632">
        <v>517</v>
      </c>
    </row>
    <row r="633" spans="1:4" x14ac:dyDescent="0.35">
      <c r="A633">
        <v>546</v>
      </c>
      <c r="B633">
        <v>528</v>
      </c>
      <c r="C633">
        <v>488</v>
      </c>
      <c r="D633">
        <v>524</v>
      </c>
    </row>
    <row r="634" spans="1:4" x14ac:dyDescent="0.35">
      <c r="A634">
        <v>543</v>
      </c>
      <c r="B634">
        <v>530</v>
      </c>
      <c r="C634">
        <v>491</v>
      </c>
      <c r="D634">
        <v>520</v>
      </c>
    </row>
    <row r="635" spans="1:4" x14ac:dyDescent="0.35">
      <c r="A635">
        <v>540</v>
      </c>
      <c r="B635">
        <v>535</v>
      </c>
      <c r="C635">
        <v>489</v>
      </c>
      <c r="D635">
        <v>518</v>
      </c>
    </row>
    <row r="636" spans="1:4" x14ac:dyDescent="0.35">
      <c r="A636">
        <v>545</v>
      </c>
      <c r="B636">
        <v>524</v>
      </c>
      <c r="C636">
        <v>495</v>
      </c>
      <c r="D636">
        <v>517</v>
      </c>
    </row>
    <row r="637" spans="1:4" x14ac:dyDescent="0.35">
      <c r="A637">
        <v>548</v>
      </c>
      <c r="B637">
        <v>523</v>
      </c>
      <c r="C637">
        <v>492</v>
      </c>
      <c r="D637">
        <v>525</v>
      </c>
    </row>
    <row r="638" spans="1:4" x14ac:dyDescent="0.35">
      <c r="A638">
        <v>546</v>
      </c>
      <c r="B638">
        <v>527</v>
      </c>
      <c r="C638">
        <v>492</v>
      </c>
      <c r="D638">
        <v>521</v>
      </c>
    </row>
    <row r="639" spans="1:4" x14ac:dyDescent="0.35">
      <c r="A639">
        <v>544</v>
      </c>
      <c r="B639">
        <v>531</v>
      </c>
      <c r="C639">
        <v>493</v>
      </c>
      <c r="D639">
        <v>522</v>
      </c>
    </row>
    <row r="640" spans="1:4" x14ac:dyDescent="0.35">
      <c r="A640">
        <v>541</v>
      </c>
      <c r="B640">
        <v>528</v>
      </c>
      <c r="C640">
        <v>488</v>
      </c>
      <c r="D640">
        <v>520</v>
      </c>
    </row>
    <row r="641" spans="1:4" x14ac:dyDescent="0.35">
      <c r="A641">
        <v>541</v>
      </c>
      <c r="B641">
        <v>532</v>
      </c>
      <c r="C641">
        <v>495</v>
      </c>
      <c r="D641">
        <v>518</v>
      </c>
    </row>
    <row r="642" spans="1:4" x14ac:dyDescent="0.35">
      <c r="A642">
        <v>540</v>
      </c>
      <c r="B642">
        <v>525</v>
      </c>
      <c r="C642">
        <v>486</v>
      </c>
      <c r="D642">
        <v>520</v>
      </c>
    </row>
    <row r="643" spans="1:4" x14ac:dyDescent="0.35">
      <c r="A643">
        <v>543</v>
      </c>
      <c r="B643">
        <v>532</v>
      </c>
      <c r="C643">
        <v>493</v>
      </c>
      <c r="D643">
        <v>517</v>
      </c>
    </row>
    <row r="644" spans="1:4" x14ac:dyDescent="0.35">
      <c r="A644">
        <v>543</v>
      </c>
      <c r="B644">
        <v>535</v>
      </c>
      <c r="C644">
        <v>491</v>
      </c>
      <c r="D644">
        <v>524</v>
      </c>
    </row>
    <row r="645" spans="1:4" x14ac:dyDescent="0.35">
      <c r="A645">
        <v>544</v>
      </c>
      <c r="B645">
        <v>532</v>
      </c>
      <c r="C645">
        <v>493</v>
      </c>
      <c r="D645">
        <v>513</v>
      </c>
    </row>
    <row r="646" spans="1:4" x14ac:dyDescent="0.35">
      <c r="A646">
        <v>545</v>
      </c>
      <c r="B646">
        <v>532</v>
      </c>
      <c r="C646">
        <v>496</v>
      </c>
      <c r="D646">
        <v>514</v>
      </c>
    </row>
    <row r="647" spans="1:4" x14ac:dyDescent="0.35">
      <c r="A647">
        <v>546</v>
      </c>
      <c r="B647">
        <v>527</v>
      </c>
      <c r="C647">
        <v>493</v>
      </c>
      <c r="D647">
        <v>516</v>
      </c>
    </row>
    <row r="648" spans="1:4" x14ac:dyDescent="0.35">
      <c r="A648">
        <v>545</v>
      </c>
      <c r="B648">
        <v>531</v>
      </c>
      <c r="C648">
        <v>493</v>
      </c>
      <c r="D648">
        <v>524</v>
      </c>
    </row>
    <row r="649" spans="1:4" x14ac:dyDescent="0.35">
      <c r="A649">
        <v>544</v>
      </c>
      <c r="B649">
        <v>529</v>
      </c>
      <c r="C649">
        <v>491</v>
      </c>
      <c r="D649">
        <v>520</v>
      </c>
    </row>
    <row r="650" spans="1:4" x14ac:dyDescent="0.35">
      <c r="A650">
        <v>538</v>
      </c>
      <c r="B650">
        <v>527</v>
      </c>
      <c r="C650">
        <v>497</v>
      </c>
      <c r="D650">
        <v>515</v>
      </c>
    </row>
    <row r="651" spans="1:4" x14ac:dyDescent="0.35">
      <c r="A651">
        <v>541</v>
      </c>
      <c r="B651">
        <v>525</v>
      </c>
      <c r="C651">
        <v>495</v>
      </c>
      <c r="D651">
        <v>520</v>
      </c>
    </row>
    <row r="652" spans="1:4" x14ac:dyDescent="0.35">
      <c r="A652">
        <v>538</v>
      </c>
      <c r="B652">
        <v>532</v>
      </c>
      <c r="C652">
        <v>492</v>
      </c>
      <c r="D652">
        <v>530</v>
      </c>
    </row>
    <row r="653" spans="1:4" x14ac:dyDescent="0.35">
      <c r="A653">
        <v>543</v>
      </c>
      <c r="B653">
        <v>532</v>
      </c>
      <c r="C653">
        <v>495</v>
      </c>
      <c r="D653">
        <v>523</v>
      </c>
    </row>
    <row r="654" spans="1:4" x14ac:dyDescent="0.35">
      <c r="A654">
        <v>544</v>
      </c>
      <c r="B654">
        <v>527</v>
      </c>
      <c r="C654">
        <v>494</v>
      </c>
      <c r="D654">
        <v>515</v>
      </c>
    </row>
    <row r="655" spans="1:4" x14ac:dyDescent="0.35">
      <c r="A655">
        <v>545</v>
      </c>
      <c r="B655">
        <v>535</v>
      </c>
      <c r="C655">
        <v>494</v>
      </c>
      <c r="D655">
        <v>518</v>
      </c>
    </row>
    <row r="656" spans="1:4" x14ac:dyDescent="0.35">
      <c r="A656">
        <v>545</v>
      </c>
      <c r="B656">
        <v>536</v>
      </c>
      <c r="C656">
        <v>492</v>
      </c>
      <c r="D656">
        <v>517</v>
      </c>
    </row>
    <row r="657" spans="1:4" x14ac:dyDescent="0.35">
      <c r="A657">
        <v>546</v>
      </c>
      <c r="B657">
        <v>529</v>
      </c>
      <c r="C657">
        <v>494</v>
      </c>
      <c r="D657">
        <v>527</v>
      </c>
    </row>
    <row r="658" spans="1:4" x14ac:dyDescent="0.35">
      <c r="A658">
        <v>546</v>
      </c>
      <c r="B658">
        <v>531</v>
      </c>
      <c r="C658">
        <v>491</v>
      </c>
      <c r="D658">
        <v>518</v>
      </c>
    </row>
    <row r="659" spans="1:4" x14ac:dyDescent="0.35">
      <c r="A659">
        <v>544</v>
      </c>
      <c r="B659">
        <v>533</v>
      </c>
      <c r="C659">
        <v>494</v>
      </c>
      <c r="D659">
        <v>512</v>
      </c>
    </row>
    <row r="660" spans="1:4" x14ac:dyDescent="0.35">
      <c r="A660">
        <v>540</v>
      </c>
      <c r="B660">
        <v>532</v>
      </c>
      <c r="C660">
        <v>494</v>
      </c>
      <c r="D660">
        <v>514</v>
      </c>
    </row>
    <row r="661" spans="1:4" x14ac:dyDescent="0.35">
      <c r="A661">
        <v>543</v>
      </c>
      <c r="B661">
        <v>531</v>
      </c>
      <c r="C661">
        <v>489</v>
      </c>
      <c r="D661">
        <v>523</v>
      </c>
    </row>
    <row r="662" spans="1:4" x14ac:dyDescent="0.35">
      <c r="A662">
        <v>541</v>
      </c>
      <c r="B662">
        <v>525</v>
      </c>
      <c r="C662">
        <v>489</v>
      </c>
      <c r="D662">
        <v>527</v>
      </c>
    </row>
    <row r="663" spans="1:4" x14ac:dyDescent="0.35">
      <c r="A663">
        <v>545</v>
      </c>
      <c r="B663">
        <v>528</v>
      </c>
      <c r="C663">
        <v>490</v>
      </c>
      <c r="D663">
        <v>523</v>
      </c>
    </row>
    <row r="664" spans="1:4" x14ac:dyDescent="0.35">
      <c r="A664">
        <v>541</v>
      </c>
      <c r="B664">
        <v>527</v>
      </c>
      <c r="C664">
        <v>486</v>
      </c>
      <c r="D664">
        <v>520</v>
      </c>
    </row>
    <row r="665" spans="1:4" x14ac:dyDescent="0.35">
      <c r="A665">
        <v>540</v>
      </c>
      <c r="B665">
        <v>528</v>
      </c>
      <c r="C665">
        <v>490</v>
      </c>
      <c r="D665">
        <v>524</v>
      </c>
    </row>
    <row r="666" spans="1:4" x14ac:dyDescent="0.35">
      <c r="A666">
        <v>542</v>
      </c>
      <c r="B666">
        <v>531</v>
      </c>
      <c r="C666">
        <v>497</v>
      </c>
      <c r="D666">
        <v>516</v>
      </c>
    </row>
    <row r="667" spans="1:4" x14ac:dyDescent="0.35">
      <c r="A667">
        <v>542</v>
      </c>
      <c r="B667">
        <v>530</v>
      </c>
      <c r="C667">
        <v>490</v>
      </c>
      <c r="D667">
        <v>514</v>
      </c>
    </row>
    <row r="668" spans="1:4" x14ac:dyDescent="0.35">
      <c r="A668">
        <v>541</v>
      </c>
      <c r="B668">
        <v>529</v>
      </c>
      <c r="C668">
        <v>494</v>
      </c>
      <c r="D668">
        <v>512</v>
      </c>
    </row>
    <row r="669" spans="1:4" x14ac:dyDescent="0.35">
      <c r="A669">
        <v>545</v>
      </c>
      <c r="B669">
        <v>529</v>
      </c>
      <c r="C669">
        <v>493</v>
      </c>
      <c r="D669">
        <v>520</v>
      </c>
    </row>
    <row r="670" spans="1:4" x14ac:dyDescent="0.35">
      <c r="A670">
        <v>540</v>
      </c>
      <c r="B670">
        <v>534</v>
      </c>
      <c r="C670">
        <v>492</v>
      </c>
      <c r="D670">
        <v>523</v>
      </c>
    </row>
    <row r="671" spans="1:4" x14ac:dyDescent="0.35">
      <c r="A671">
        <v>541</v>
      </c>
      <c r="B671">
        <v>529</v>
      </c>
      <c r="C671">
        <v>489</v>
      </c>
      <c r="D671">
        <v>514</v>
      </c>
    </row>
    <row r="672" spans="1:4" x14ac:dyDescent="0.35">
      <c r="A672">
        <v>542</v>
      </c>
      <c r="B672">
        <v>529</v>
      </c>
      <c r="C672">
        <v>490</v>
      </c>
      <c r="D672">
        <v>513</v>
      </c>
    </row>
    <row r="673" spans="1:4" x14ac:dyDescent="0.35">
      <c r="A673">
        <v>549</v>
      </c>
      <c r="B673">
        <v>535</v>
      </c>
      <c r="C673">
        <v>491</v>
      </c>
      <c r="D673">
        <v>519</v>
      </c>
    </row>
    <row r="674" spans="1:4" x14ac:dyDescent="0.35">
      <c r="A674">
        <v>538</v>
      </c>
      <c r="B674">
        <v>533</v>
      </c>
      <c r="C674">
        <v>497</v>
      </c>
      <c r="D674">
        <v>525</v>
      </c>
    </row>
    <row r="675" spans="1:4" x14ac:dyDescent="0.35">
      <c r="A675">
        <v>543</v>
      </c>
      <c r="B675">
        <v>526</v>
      </c>
      <c r="C675">
        <v>492</v>
      </c>
      <c r="D675">
        <v>522</v>
      </c>
    </row>
    <row r="676" spans="1:4" x14ac:dyDescent="0.35">
      <c r="A676">
        <v>543</v>
      </c>
      <c r="B676">
        <v>525</v>
      </c>
      <c r="C676">
        <v>489</v>
      </c>
      <c r="D676">
        <v>514</v>
      </c>
    </row>
    <row r="677" spans="1:4" x14ac:dyDescent="0.35">
      <c r="A677">
        <v>549</v>
      </c>
      <c r="B677">
        <v>526</v>
      </c>
      <c r="C677">
        <v>492</v>
      </c>
      <c r="D677">
        <v>510</v>
      </c>
    </row>
    <row r="678" spans="1:4" x14ac:dyDescent="0.35">
      <c r="A678">
        <v>550</v>
      </c>
      <c r="B678">
        <v>526</v>
      </c>
      <c r="C678">
        <v>491</v>
      </c>
      <c r="D678">
        <v>523</v>
      </c>
    </row>
    <row r="679" spans="1:4" x14ac:dyDescent="0.35">
      <c r="A679">
        <v>544</v>
      </c>
      <c r="B679">
        <v>530</v>
      </c>
      <c r="C679">
        <v>493</v>
      </c>
      <c r="D679">
        <v>525</v>
      </c>
    </row>
    <row r="680" spans="1:4" x14ac:dyDescent="0.35">
      <c r="A680">
        <v>546</v>
      </c>
      <c r="B680">
        <v>530</v>
      </c>
      <c r="C680">
        <v>490</v>
      </c>
      <c r="D680">
        <v>524</v>
      </c>
    </row>
    <row r="681" spans="1:4" x14ac:dyDescent="0.35">
      <c r="A681">
        <v>538</v>
      </c>
      <c r="B681">
        <v>528</v>
      </c>
      <c r="C681">
        <v>490</v>
      </c>
      <c r="D681">
        <v>523</v>
      </c>
    </row>
    <row r="682" spans="1:4" x14ac:dyDescent="0.35">
      <c r="A682">
        <v>547</v>
      </c>
      <c r="B682">
        <v>523</v>
      </c>
      <c r="C682">
        <v>496</v>
      </c>
      <c r="D682">
        <v>517</v>
      </c>
    </row>
    <row r="683" spans="1:4" x14ac:dyDescent="0.35">
      <c r="A683">
        <v>548</v>
      </c>
      <c r="B683">
        <v>536</v>
      </c>
      <c r="C683">
        <v>493</v>
      </c>
      <c r="D683">
        <v>525</v>
      </c>
    </row>
    <row r="684" spans="1:4" x14ac:dyDescent="0.35">
      <c r="A684">
        <v>543</v>
      </c>
      <c r="B684">
        <v>532</v>
      </c>
      <c r="C684">
        <v>487</v>
      </c>
      <c r="D684">
        <v>524</v>
      </c>
    </row>
    <row r="685" spans="1:4" x14ac:dyDescent="0.35">
      <c r="A685">
        <v>542</v>
      </c>
      <c r="B685">
        <v>528</v>
      </c>
      <c r="C685">
        <v>492</v>
      </c>
      <c r="D685">
        <v>522</v>
      </c>
    </row>
    <row r="686" spans="1:4" x14ac:dyDescent="0.35">
      <c r="A686">
        <v>541</v>
      </c>
      <c r="B686">
        <v>529</v>
      </c>
      <c r="C686">
        <v>491</v>
      </c>
      <c r="D686">
        <v>516</v>
      </c>
    </row>
    <row r="687" spans="1:4" x14ac:dyDescent="0.35">
      <c r="A687">
        <v>544</v>
      </c>
      <c r="B687">
        <v>532</v>
      </c>
      <c r="C687">
        <v>492</v>
      </c>
      <c r="D687">
        <v>522</v>
      </c>
    </row>
    <row r="688" spans="1:4" x14ac:dyDescent="0.35">
      <c r="A688">
        <v>546</v>
      </c>
      <c r="B688">
        <v>532</v>
      </c>
      <c r="C688">
        <v>484</v>
      </c>
      <c r="D688">
        <v>521</v>
      </c>
    </row>
    <row r="689" spans="1:4" x14ac:dyDescent="0.35">
      <c r="A689">
        <v>544</v>
      </c>
      <c r="B689">
        <v>532</v>
      </c>
      <c r="C689">
        <v>494</v>
      </c>
      <c r="D689">
        <v>516</v>
      </c>
    </row>
    <row r="690" spans="1:4" x14ac:dyDescent="0.35">
      <c r="A690">
        <v>543</v>
      </c>
      <c r="B690">
        <v>526</v>
      </c>
      <c r="C690">
        <v>487</v>
      </c>
      <c r="D690">
        <v>521</v>
      </c>
    </row>
    <row r="691" spans="1:4" x14ac:dyDescent="0.35">
      <c r="A691">
        <v>549</v>
      </c>
      <c r="B691">
        <v>532</v>
      </c>
      <c r="C691">
        <v>492</v>
      </c>
      <c r="D691">
        <v>525</v>
      </c>
    </row>
    <row r="692" spans="1:4" x14ac:dyDescent="0.35">
      <c r="A692">
        <v>540</v>
      </c>
      <c r="B692">
        <v>531</v>
      </c>
      <c r="C692">
        <v>492</v>
      </c>
      <c r="D692">
        <v>521</v>
      </c>
    </row>
    <row r="693" spans="1:4" x14ac:dyDescent="0.35">
      <c r="A693">
        <v>544</v>
      </c>
      <c r="B693">
        <v>532</v>
      </c>
      <c r="C693">
        <v>494</v>
      </c>
      <c r="D693">
        <v>520</v>
      </c>
    </row>
    <row r="694" spans="1:4" x14ac:dyDescent="0.35">
      <c r="A694">
        <v>540</v>
      </c>
      <c r="B694">
        <v>531</v>
      </c>
      <c r="C694">
        <v>492</v>
      </c>
      <c r="D694">
        <v>519</v>
      </c>
    </row>
    <row r="695" spans="1:4" x14ac:dyDescent="0.35">
      <c r="A695">
        <v>544</v>
      </c>
      <c r="B695">
        <v>529</v>
      </c>
      <c r="C695">
        <v>494</v>
      </c>
      <c r="D695">
        <v>515</v>
      </c>
    </row>
    <row r="696" spans="1:4" x14ac:dyDescent="0.35">
      <c r="A696">
        <v>545</v>
      </c>
      <c r="B696">
        <v>528</v>
      </c>
      <c r="C696">
        <v>493</v>
      </c>
      <c r="D696">
        <v>520</v>
      </c>
    </row>
    <row r="697" spans="1:4" x14ac:dyDescent="0.35">
      <c r="A697">
        <v>545</v>
      </c>
      <c r="B697">
        <v>528</v>
      </c>
      <c r="C697">
        <v>490</v>
      </c>
      <c r="D697">
        <v>521</v>
      </c>
    </row>
    <row r="698" spans="1:4" x14ac:dyDescent="0.35">
      <c r="A698">
        <v>541</v>
      </c>
      <c r="B698">
        <v>536</v>
      </c>
      <c r="C698">
        <v>491</v>
      </c>
      <c r="D698">
        <v>519</v>
      </c>
    </row>
    <row r="699" spans="1:4" x14ac:dyDescent="0.35">
      <c r="A699">
        <v>537</v>
      </c>
      <c r="B699">
        <v>531</v>
      </c>
      <c r="C699">
        <v>489</v>
      </c>
      <c r="D699">
        <v>522</v>
      </c>
    </row>
    <row r="700" spans="1:4" x14ac:dyDescent="0.35">
      <c r="A700">
        <v>543</v>
      </c>
      <c r="B700">
        <v>526</v>
      </c>
      <c r="C700">
        <v>491</v>
      </c>
      <c r="D700">
        <v>519</v>
      </c>
    </row>
    <row r="701" spans="1:4" x14ac:dyDescent="0.35">
      <c r="A701">
        <v>539</v>
      </c>
      <c r="B701">
        <v>528</v>
      </c>
      <c r="C701">
        <v>491</v>
      </c>
      <c r="D701">
        <v>523</v>
      </c>
    </row>
    <row r="702" spans="1:4" x14ac:dyDescent="0.35">
      <c r="A702">
        <v>546</v>
      </c>
      <c r="B702">
        <v>536</v>
      </c>
      <c r="C702">
        <v>495</v>
      </c>
      <c r="D702">
        <v>520</v>
      </c>
    </row>
    <row r="703" spans="1:4" x14ac:dyDescent="0.35">
      <c r="A703">
        <v>539</v>
      </c>
      <c r="B703">
        <v>533</v>
      </c>
      <c r="C703">
        <v>491</v>
      </c>
      <c r="D703">
        <v>518</v>
      </c>
    </row>
    <row r="704" spans="1:4" x14ac:dyDescent="0.35">
      <c r="A704">
        <v>543</v>
      </c>
      <c r="B704">
        <v>532</v>
      </c>
      <c r="C704">
        <v>494</v>
      </c>
      <c r="D704">
        <v>515</v>
      </c>
    </row>
    <row r="705" spans="1:4" x14ac:dyDescent="0.35">
      <c r="A705">
        <v>544</v>
      </c>
      <c r="B705">
        <v>531</v>
      </c>
      <c r="C705">
        <v>489</v>
      </c>
      <c r="D705">
        <v>524</v>
      </c>
    </row>
    <row r="706" spans="1:4" x14ac:dyDescent="0.35">
      <c r="A706">
        <v>542</v>
      </c>
      <c r="B706">
        <v>530</v>
      </c>
      <c r="C706">
        <v>494</v>
      </c>
      <c r="D706">
        <v>528</v>
      </c>
    </row>
    <row r="707" spans="1:4" x14ac:dyDescent="0.35">
      <c r="A707">
        <v>539</v>
      </c>
      <c r="B707">
        <v>532</v>
      </c>
      <c r="C707">
        <v>491</v>
      </c>
      <c r="D707">
        <v>516</v>
      </c>
    </row>
    <row r="708" spans="1:4" x14ac:dyDescent="0.35">
      <c r="A708">
        <v>547</v>
      </c>
      <c r="B708">
        <v>529</v>
      </c>
      <c r="C708">
        <v>492</v>
      </c>
      <c r="D708">
        <v>515</v>
      </c>
    </row>
    <row r="709" spans="1:4" x14ac:dyDescent="0.35">
      <c r="A709">
        <v>541</v>
      </c>
      <c r="B709">
        <v>527</v>
      </c>
      <c r="C709">
        <v>491</v>
      </c>
      <c r="D709">
        <v>521</v>
      </c>
    </row>
    <row r="710" spans="1:4" x14ac:dyDescent="0.35">
      <c r="A710">
        <v>541</v>
      </c>
      <c r="B710">
        <v>529</v>
      </c>
      <c r="C710">
        <v>491</v>
      </c>
      <c r="D710">
        <v>516</v>
      </c>
    </row>
    <row r="711" spans="1:4" x14ac:dyDescent="0.35">
      <c r="A711">
        <v>541</v>
      </c>
      <c r="B711">
        <v>531</v>
      </c>
      <c r="C711">
        <v>493</v>
      </c>
      <c r="D711">
        <v>515</v>
      </c>
    </row>
    <row r="712" spans="1:4" x14ac:dyDescent="0.35">
      <c r="A712">
        <v>543</v>
      </c>
      <c r="B712">
        <v>527</v>
      </c>
      <c r="C712">
        <v>492</v>
      </c>
      <c r="D712">
        <v>517</v>
      </c>
    </row>
    <row r="713" spans="1:4" x14ac:dyDescent="0.35">
      <c r="A713">
        <v>545</v>
      </c>
      <c r="B713">
        <v>528</v>
      </c>
      <c r="C713">
        <v>492</v>
      </c>
      <c r="D713">
        <v>517</v>
      </c>
    </row>
    <row r="714" spans="1:4" x14ac:dyDescent="0.35">
      <c r="A714">
        <v>541</v>
      </c>
      <c r="B714">
        <v>531</v>
      </c>
      <c r="C714">
        <v>494</v>
      </c>
      <c r="D714">
        <v>518</v>
      </c>
    </row>
    <row r="715" spans="1:4" x14ac:dyDescent="0.35">
      <c r="A715">
        <v>547</v>
      </c>
      <c r="B715">
        <v>527</v>
      </c>
      <c r="C715">
        <v>488</v>
      </c>
      <c r="D715">
        <v>528</v>
      </c>
    </row>
    <row r="716" spans="1:4" x14ac:dyDescent="0.35">
      <c r="A716">
        <v>538</v>
      </c>
      <c r="B716">
        <v>533</v>
      </c>
      <c r="C716">
        <v>488</v>
      </c>
      <c r="D716">
        <v>520</v>
      </c>
    </row>
    <row r="717" spans="1:4" x14ac:dyDescent="0.35">
      <c r="A717">
        <v>543</v>
      </c>
      <c r="B717">
        <v>530</v>
      </c>
      <c r="C717">
        <v>489</v>
      </c>
      <c r="D717">
        <v>522</v>
      </c>
    </row>
    <row r="718" spans="1:4" x14ac:dyDescent="0.35">
      <c r="A718">
        <v>543</v>
      </c>
      <c r="B718">
        <v>531</v>
      </c>
      <c r="C718">
        <v>491</v>
      </c>
      <c r="D718">
        <v>516</v>
      </c>
    </row>
    <row r="719" spans="1:4" x14ac:dyDescent="0.35">
      <c r="A719">
        <v>539</v>
      </c>
      <c r="B719">
        <v>536</v>
      </c>
      <c r="C719">
        <v>494</v>
      </c>
      <c r="D719">
        <v>511</v>
      </c>
    </row>
    <row r="720" spans="1:4" x14ac:dyDescent="0.35">
      <c r="A720">
        <v>543</v>
      </c>
      <c r="B720">
        <v>526</v>
      </c>
      <c r="C720">
        <v>491</v>
      </c>
      <c r="D720">
        <v>511</v>
      </c>
    </row>
    <row r="721" spans="1:4" x14ac:dyDescent="0.35">
      <c r="A721">
        <v>544</v>
      </c>
      <c r="B721">
        <v>531</v>
      </c>
      <c r="C721">
        <v>494</v>
      </c>
      <c r="D721">
        <v>509</v>
      </c>
    </row>
    <row r="722" spans="1:4" x14ac:dyDescent="0.35">
      <c r="A722">
        <v>544</v>
      </c>
      <c r="B722">
        <v>531</v>
      </c>
      <c r="C722">
        <v>493</v>
      </c>
      <c r="D722">
        <v>517</v>
      </c>
    </row>
    <row r="723" spans="1:4" x14ac:dyDescent="0.35">
      <c r="A723">
        <v>544</v>
      </c>
      <c r="B723">
        <v>529</v>
      </c>
      <c r="C723">
        <v>494</v>
      </c>
      <c r="D723">
        <v>514</v>
      </c>
    </row>
    <row r="724" spans="1:4" x14ac:dyDescent="0.35">
      <c r="A724">
        <v>546</v>
      </c>
      <c r="B724">
        <v>531</v>
      </c>
      <c r="C724">
        <v>488</v>
      </c>
      <c r="D724">
        <v>523</v>
      </c>
    </row>
    <row r="725" spans="1:4" x14ac:dyDescent="0.35">
      <c r="A725">
        <v>542</v>
      </c>
      <c r="B725">
        <v>532</v>
      </c>
      <c r="C725">
        <v>494</v>
      </c>
      <c r="D725">
        <v>511</v>
      </c>
    </row>
    <row r="726" spans="1:4" x14ac:dyDescent="0.35">
      <c r="A726">
        <v>542</v>
      </c>
      <c r="B726">
        <v>533</v>
      </c>
      <c r="C726">
        <v>497</v>
      </c>
      <c r="D726">
        <v>517</v>
      </c>
    </row>
    <row r="727" spans="1:4" x14ac:dyDescent="0.35">
      <c r="A727">
        <v>540</v>
      </c>
      <c r="B727">
        <v>528</v>
      </c>
      <c r="C727">
        <v>488</v>
      </c>
      <c r="D727">
        <v>522</v>
      </c>
    </row>
    <row r="728" spans="1:4" x14ac:dyDescent="0.35">
      <c r="A728">
        <v>539</v>
      </c>
      <c r="B728">
        <v>527</v>
      </c>
      <c r="C728">
        <v>490</v>
      </c>
      <c r="D728">
        <v>525</v>
      </c>
    </row>
    <row r="729" spans="1:4" x14ac:dyDescent="0.35">
      <c r="A729">
        <v>543</v>
      </c>
      <c r="B729">
        <v>532</v>
      </c>
      <c r="C729">
        <v>490</v>
      </c>
      <c r="D729">
        <v>526</v>
      </c>
    </row>
    <row r="730" spans="1:4" x14ac:dyDescent="0.35">
      <c r="A730">
        <v>545</v>
      </c>
      <c r="B730">
        <v>533</v>
      </c>
      <c r="C730">
        <v>490</v>
      </c>
      <c r="D730">
        <v>520</v>
      </c>
    </row>
    <row r="731" spans="1:4" x14ac:dyDescent="0.35">
      <c r="A731">
        <v>546</v>
      </c>
      <c r="B731">
        <v>526</v>
      </c>
      <c r="C731">
        <v>494</v>
      </c>
      <c r="D731">
        <v>523</v>
      </c>
    </row>
    <row r="732" spans="1:4" x14ac:dyDescent="0.35">
      <c r="A732">
        <v>551</v>
      </c>
      <c r="B732">
        <v>532</v>
      </c>
      <c r="C732">
        <v>491</v>
      </c>
      <c r="D732">
        <v>510</v>
      </c>
    </row>
    <row r="733" spans="1:4" x14ac:dyDescent="0.35">
      <c r="A733">
        <v>549</v>
      </c>
      <c r="B733">
        <v>531</v>
      </c>
      <c r="C733">
        <v>491</v>
      </c>
      <c r="D733">
        <v>513</v>
      </c>
    </row>
    <row r="734" spans="1:4" x14ac:dyDescent="0.35">
      <c r="A734">
        <v>538</v>
      </c>
      <c r="B734">
        <v>533</v>
      </c>
      <c r="C734">
        <v>492</v>
      </c>
      <c r="D734">
        <v>518</v>
      </c>
    </row>
    <row r="735" spans="1:4" x14ac:dyDescent="0.35">
      <c r="A735">
        <v>539</v>
      </c>
      <c r="B735">
        <v>528</v>
      </c>
      <c r="C735">
        <v>490</v>
      </c>
      <c r="D735">
        <v>517</v>
      </c>
    </row>
    <row r="736" spans="1:4" x14ac:dyDescent="0.35">
      <c r="A736">
        <v>543</v>
      </c>
      <c r="B736">
        <v>526</v>
      </c>
      <c r="C736">
        <v>491</v>
      </c>
      <c r="D736">
        <v>509</v>
      </c>
    </row>
    <row r="737" spans="1:4" x14ac:dyDescent="0.35">
      <c r="A737">
        <v>540</v>
      </c>
      <c r="B737">
        <v>535</v>
      </c>
      <c r="C737">
        <v>491</v>
      </c>
      <c r="D737">
        <v>512</v>
      </c>
    </row>
    <row r="738" spans="1:4" x14ac:dyDescent="0.35">
      <c r="A738">
        <v>538</v>
      </c>
      <c r="B738">
        <v>526</v>
      </c>
      <c r="C738">
        <v>493</v>
      </c>
      <c r="D738">
        <v>509</v>
      </c>
    </row>
    <row r="739" spans="1:4" x14ac:dyDescent="0.35">
      <c r="A739">
        <v>543</v>
      </c>
      <c r="B739">
        <v>529</v>
      </c>
      <c r="C739">
        <v>490</v>
      </c>
      <c r="D739">
        <v>519</v>
      </c>
    </row>
    <row r="740" spans="1:4" x14ac:dyDescent="0.35">
      <c r="A740">
        <v>544</v>
      </c>
      <c r="B740">
        <v>526</v>
      </c>
      <c r="C740">
        <v>492</v>
      </c>
      <c r="D740">
        <v>524</v>
      </c>
    </row>
    <row r="741" spans="1:4" x14ac:dyDescent="0.35">
      <c r="A741">
        <v>545</v>
      </c>
      <c r="B741">
        <v>530</v>
      </c>
      <c r="C741">
        <v>490</v>
      </c>
      <c r="D741">
        <v>522</v>
      </c>
    </row>
    <row r="742" spans="1:4" x14ac:dyDescent="0.35">
      <c r="A742">
        <v>545</v>
      </c>
      <c r="B742">
        <v>531</v>
      </c>
      <c r="C742">
        <v>493</v>
      </c>
      <c r="D742">
        <v>517</v>
      </c>
    </row>
    <row r="743" spans="1:4" x14ac:dyDescent="0.35">
      <c r="A743">
        <v>540</v>
      </c>
      <c r="B743">
        <v>528</v>
      </c>
      <c r="C743">
        <v>491</v>
      </c>
      <c r="D743">
        <v>516</v>
      </c>
    </row>
    <row r="744" spans="1:4" x14ac:dyDescent="0.35">
      <c r="A744">
        <v>542</v>
      </c>
      <c r="B744">
        <v>527</v>
      </c>
      <c r="C744">
        <v>492</v>
      </c>
      <c r="D744">
        <v>515</v>
      </c>
    </row>
    <row r="745" spans="1:4" x14ac:dyDescent="0.35">
      <c r="A745">
        <v>545</v>
      </c>
      <c r="B745">
        <v>528</v>
      </c>
      <c r="C745">
        <v>491</v>
      </c>
      <c r="D745">
        <v>519</v>
      </c>
    </row>
    <row r="746" spans="1:4" x14ac:dyDescent="0.35">
      <c r="A746">
        <v>541</v>
      </c>
      <c r="B746">
        <v>525</v>
      </c>
      <c r="C746">
        <v>492</v>
      </c>
      <c r="D746">
        <v>524</v>
      </c>
    </row>
    <row r="747" spans="1:4" x14ac:dyDescent="0.35">
      <c r="A747">
        <v>540</v>
      </c>
      <c r="B747">
        <v>527</v>
      </c>
      <c r="C747">
        <v>492</v>
      </c>
      <c r="D747">
        <v>522</v>
      </c>
    </row>
    <row r="748" spans="1:4" x14ac:dyDescent="0.35">
      <c r="A748">
        <v>545</v>
      </c>
      <c r="B748">
        <v>529</v>
      </c>
      <c r="C748">
        <v>493</v>
      </c>
      <c r="D748">
        <v>515</v>
      </c>
    </row>
    <row r="749" spans="1:4" x14ac:dyDescent="0.35">
      <c r="A749">
        <v>540</v>
      </c>
      <c r="B749">
        <v>530</v>
      </c>
      <c r="C749">
        <v>491</v>
      </c>
      <c r="D749">
        <v>521</v>
      </c>
    </row>
    <row r="750" spans="1:4" x14ac:dyDescent="0.35">
      <c r="A750">
        <v>544</v>
      </c>
      <c r="B750">
        <v>536</v>
      </c>
      <c r="C750">
        <v>493</v>
      </c>
      <c r="D750">
        <v>520</v>
      </c>
    </row>
    <row r="751" spans="1:4" x14ac:dyDescent="0.35">
      <c r="A751">
        <v>543</v>
      </c>
      <c r="B751">
        <v>527</v>
      </c>
      <c r="C751">
        <v>493</v>
      </c>
      <c r="D751">
        <v>521</v>
      </c>
    </row>
    <row r="752" spans="1:4" x14ac:dyDescent="0.35">
      <c r="A752">
        <v>541</v>
      </c>
      <c r="B752">
        <v>526</v>
      </c>
      <c r="C752">
        <v>496</v>
      </c>
      <c r="D752">
        <v>511</v>
      </c>
    </row>
    <row r="753" spans="1:4" x14ac:dyDescent="0.35">
      <c r="A753">
        <v>540</v>
      </c>
      <c r="B753">
        <v>530</v>
      </c>
      <c r="C753">
        <v>491</v>
      </c>
      <c r="D753">
        <v>521</v>
      </c>
    </row>
    <row r="754" spans="1:4" x14ac:dyDescent="0.35">
      <c r="A754">
        <v>544</v>
      </c>
      <c r="B754">
        <v>531</v>
      </c>
      <c r="C754">
        <v>489</v>
      </c>
      <c r="D754">
        <v>515</v>
      </c>
    </row>
    <row r="755" spans="1:4" x14ac:dyDescent="0.35">
      <c r="A755">
        <v>548</v>
      </c>
      <c r="B755">
        <v>531</v>
      </c>
      <c r="C755">
        <v>493</v>
      </c>
      <c r="D755">
        <v>514</v>
      </c>
    </row>
    <row r="756" spans="1:4" x14ac:dyDescent="0.35">
      <c r="A756">
        <v>542</v>
      </c>
      <c r="B756">
        <v>532</v>
      </c>
      <c r="C756">
        <v>491</v>
      </c>
      <c r="D756">
        <v>514</v>
      </c>
    </row>
    <row r="757" spans="1:4" x14ac:dyDescent="0.35">
      <c r="A757">
        <v>541</v>
      </c>
      <c r="B757">
        <v>531</v>
      </c>
      <c r="C757">
        <v>491</v>
      </c>
      <c r="D757">
        <v>514</v>
      </c>
    </row>
    <row r="758" spans="1:4" x14ac:dyDescent="0.35">
      <c r="A758">
        <v>542</v>
      </c>
      <c r="B758">
        <v>528</v>
      </c>
      <c r="C758">
        <v>488</v>
      </c>
      <c r="D758">
        <v>522</v>
      </c>
    </row>
    <row r="759" spans="1:4" x14ac:dyDescent="0.35">
      <c r="A759">
        <v>544</v>
      </c>
      <c r="B759">
        <v>531</v>
      </c>
      <c r="C759">
        <v>493</v>
      </c>
      <c r="D759">
        <v>519</v>
      </c>
    </row>
    <row r="760" spans="1:4" x14ac:dyDescent="0.35">
      <c r="A760">
        <v>545</v>
      </c>
      <c r="B760">
        <v>529</v>
      </c>
      <c r="C760">
        <v>493</v>
      </c>
      <c r="D760">
        <v>520</v>
      </c>
    </row>
    <row r="761" spans="1:4" x14ac:dyDescent="0.35">
      <c r="A761">
        <v>545</v>
      </c>
      <c r="B761">
        <v>526</v>
      </c>
      <c r="C761">
        <v>491</v>
      </c>
      <c r="D761">
        <v>514</v>
      </c>
    </row>
    <row r="762" spans="1:4" x14ac:dyDescent="0.35">
      <c r="A762">
        <v>547</v>
      </c>
      <c r="B762">
        <v>535</v>
      </c>
      <c r="C762">
        <v>493</v>
      </c>
      <c r="D762">
        <v>513</v>
      </c>
    </row>
    <row r="763" spans="1:4" x14ac:dyDescent="0.35">
      <c r="A763">
        <v>539</v>
      </c>
      <c r="B763">
        <v>528</v>
      </c>
      <c r="C763">
        <v>493</v>
      </c>
      <c r="D763">
        <v>523</v>
      </c>
    </row>
    <row r="764" spans="1:4" x14ac:dyDescent="0.35">
      <c r="A764">
        <v>544</v>
      </c>
      <c r="B764">
        <v>528</v>
      </c>
      <c r="C764">
        <v>486</v>
      </c>
      <c r="D764">
        <v>524</v>
      </c>
    </row>
    <row r="765" spans="1:4" x14ac:dyDescent="0.35">
      <c r="A765">
        <v>540</v>
      </c>
      <c r="B765">
        <v>531</v>
      </c>
      <c r="C765">
        <v>486</v>
      </c>
      <c r="D765">
        <v>519</v>
      </c>
    </row>
    <row r="766" spans="1:4" x14ac:dyDescent="0.35">
      <c r="A766">
        <v>537</v>
      </c>
      <c r="B766">
        <v>533</v>
      </c>
      <c r="C766">
        <v>490</v>
      </c>
      <c r="D766">
        <v>516</v>
      </c>
    </row>
    <row r="767" spans="1:4" x14ac:dyDescent="0.35">
      <c r="A767">
        <v>539</v>
      </c>
      <c r="B767">
        <v>527</v>
      </c>
      <c r="C767">
        <v>492</v>
      </c>
      <c r="D767">
        <v>527</v>
      </c>
    </row>
    <row r="768" spans="1:4" x14ac:dyDescent="0.35">
      <c r="A768">
        <v>542</v>
      </c>
      <c r="B768">
        <v>533</v>
      </c>
      <c r="C768">
        <v>491</v>
      </c>
      <c r="D768">
        <v>512</v>
      </c>
    </row>
    <row r="769" spans="1:4" x14ac:dyDescent="0.35">
      <c r="A769">
        <v>541</v>
      </c>
      <c r="B769">
        <v>529</v>
      </c>
      <c r="C769">
        <v>489</v>
      </c>
      <c r="D769">
        <v>517</v>
      </c>
    </row>
    <row r="770" spans="1:4" x14ac:dyDescent="0.35">
      <c r="A770">
        <v>541</v>
      </c>
      <c r="B770">
        <v>537</v>
      </c>
      <c r="C770">
        <v>487</v>
      </c>
      <c r="D770">
        <v>512</v>
      </c>
    </row>
    <row r="771" spans="1:4" x14ac:dyDescent="0.35">
      <c r="A771">
        <v>544</v>
      </c>
      <c r="B771">
        <v>528</v>
      </c>
      <c r="C771">
        <v>491</v>
      </c>
      <c r="D771">
        <v>513</v>
      </c>
    </row>
    <row r="772" spans="1:4" x14ac:dyDescent="0.35">
      <c r="A772">
        <v>543</v>
      </c>
      <c r="B772">
        <v>529</v>
      </c>
      <c r="C772">
        <v>491</v>
      </c>
      <c r="D772">
        <v>523</v>
      </c>
    </row>
    <row r="773" spans="1:4" x14ac:dyDescent="0.35">
      <c r="A773">
        <v>539</v>
      </c>
      <c r="B773">
        <v>533</v>
      </c>
      <c r="C773">
        <v>494</v>
      </c>
      <c r="D773">
        <v>522</v>
      </c>
    </row>
    <row r="774" spans="1:4" x14ac:dyDescent="0.35">
      <c r="A774">
        <v>544</v>
      </c>
      <c r="B774">
        <v>531</v>
      </c>
      <c r="C774">
        <v>494</v>
      </c>
      <c r="D774">
        <v>522</v>
      </c>
    </row>
    <row r="775" spans="1:4" x14ac:dyDescent="0.35">
      <c r="A775">
        <v>548</v>
      </c>
      <c r="B775">
        <v>532</v>
      </c>
      <c r="C775">
        <v>487</v>
      </c>
      <c r="D775">
        <v>510</v>
      </c>
    </row>
    <row r="776" spans="1:4" x14ac:dyDescent="0.35">
      <c r="A776">
        <v>540</v>
      </c>
      <c r="B776">
        <v>530</v>
      </c>
      <c r="C776">
        <v>490</v>
      </c>
      <c r="D776">
        <v>523</v>
      </c>
    </row>
    <row r="777" spans="1:4" x14ac:dyDescent="0.35">
      <c r="A777">
        <v>541</v>
      </c>
      <c r="B777">
        <v>533</v>
      </c>
      <c r="C777">
        <v>495</v>
      </c>
      <c r="D777">
        <v>516</v>
      </c>
    </row>
    <row r="778" spans="1:4" x14ac:dyDescent="0.35">
      <c r="A778">
        <v>547</v>
      </c>
      <c r="B778">
        <v>532</v>
      </c>
      <c r="C778">
        <v>487</v>
      </c>
      <c r="D778">
        <v>525</v>
      </c>
    </row>
    <row r="779" spans="1:4" x14ac:dyDescent="0.35">
      <c r="A779">
        <v>544</v>
      </c>
      <c r="B779">
        <v>533</v>
      </c>
      <c r="C779">
        <v>497</v>
      </c>
      <c r="D779">
        <v>527</v>
      </c>
    </row>
    <row r="780" spans="1:4" x14ac:dyDescent="0.35">
      <c r="A780">
        <v>542</v>
      </c>
      <c r="B780">
        <v>531</v>
      </c>
      <c r="C780">
        <v>495</v>
      </c>
      <c r="D780">
        <v>518</v>
      </c>
    </row>
    <row r="781" spans="1:4" x14ac:dyDescent="0.35">
      <c r="A781">
        <v>542</v>
      </c>
      <c r="B781">
        <v>530</v>
      </c>
      <c r="C781">
        <v>495</v>
      </c>
      <c r="D781">
        <v>526</v>
      </c>
    </row>
    <row r="782" spans="1:4" x14ac:dyDescent="0.35">
      <c r="A782">
        <v>543</v>
      </c>
      <c r="B782">
        <v>530</v>
      </c>
      <c r="C782">
        <v>488</v>
      </c>
      <c r="D782">
        <v>522</v>
      </c>
    </row>
    <row r="783" spans="1:4" x14ac:dyDescent="0.35">
      <c r="A783">
        <v>542</v>
      </c>
      <c r="B783">
        <v>530</v>
      </c>
      <c r="C783">
        <v>491</v>
      </c>
      <c r="D783">
        <v>521</v>
      </c>
    </row>
    <row r="784" spans="1:4" x14ac:dyDescent="0.35">
      <c r="A784">
        <v>539</v>
      </c>
      <c r="B784">
        <v>529</v>
      </c>
      <c r="C784">
        <v>490</v>
      </c>
      <c r="D784">
        <v>523</v>
      </c>
    </row>
    <row r="785" spans="1:4" x14ac:dyDescent="0.35">
      <c r="A785">
        <v>541</v>
      </c>
      <c r="B785">
        <v>531</v>
      </c>
      <c r="C785">
        <v>497</v>
      </c>
      <c r="D785">
        <v>514</v>
      </c>
    </row>
    <row r="786" spans="1:4" x14ac:dyDescent="0.35">
      <c r="A786">
        <v>542</v>
      </c>
      <c r="B786">
        <v>528</v>
      </c>
      <c r="C786">
        <v>493</v>
      </c>
      <c r="D786">
        <v>517</v>
      </c>
    </row>
    <row r="787" spans="1:4" x14ac:dyDescent="0.35">
      <c r="A787">
        <v>546</v>
      </c>
      <c r="B787">
        <v>529</v>
      </c>
      <c r="C787">
        <v>492</v>
      </c>
      <c r="D787">
        <v>517</v>
      </c>
    </row>
    <row r="788" spans="1:4" x14ac:dyDescent="0.35">
      <c r="A788">
        <v>541</v>
      </c>
      <c r="B788">
        <v>532</v>
      </c>
      <c r="C788">
        <v>490</v>
      </c>
      <c r="D788">
        <v>521</v>
      </c>
    </row>
    <row r="789" spans="1:4" x14ac:dyDescent="0.35">
      <c r="A789">
        <v>543</v>
      </c>
      <c r="B789">
        <v>529</v>
      </c>
      <c r="C789">
        <v>488</v>
      </c>
      <c r="D789">
        <v>511</v>
      </c>
    </row>
    <row r="790" spans="1:4" x14ac:dyDescent="0.35">
      <c r="A790">
        <v>543</v>
      </c>
      <c r="B790">
        <v>530</v>
      </c>
      <c r="C790">
        <v>492</v>
      </c>
      <c r="D790">
        <v>518</v>
      </c>
    </row>
    <row r="791" spans="1:4" x14ac:dyDescent="0.35">
      <c r="A791">
        <v>538</v>
      </c>
      <c r="B791">
        <v>526</v>
      </c>
      <c r="C791">
        <v>490</v>
      </c>
      <c r="D791">
        <v>522</v>
      </c>
    </row>
    <row r="792" spans="1:4" x14ac:dyDescent="0.35">
      <c r="A792">
        <v>542</v>
      </c>
      <c r="B792">
        <v>533</v>
      </c>
      <c r="C792">
        <v>488</v>
      </c>
      <c r="D792">
        <v>515</v>
      </c>
    </row>
    <row r="793" spans="1:4" x14ac:dyDescent="0.35">
      <c r="A793">
        <v>538</v>
      </c>
      <c r="B793">
        <v>527</v>
      </c>
      <c r="C793">
        <v>492</v>
      </c>
      <c r="D793">
        <v>511</v>
      </c>
    </row>
    <row r="794" spans="1:4" x14ac:dyDescent="0.35">
      <c r="A794">
        <v>536</v>
      </c>
      <c r="B794">
        <v>531</v>
      </c>
      <c r="C794">
        <v>489</v>
      </c>
      <c r="D794">
        <v>516</v>
      </c>
    </row>
    <row r="795" spans="1:4" x14ac:dyDescent="0.35">
      <c r="A795">
        <v>543</v>
      </c>
      <c r="B795">
        <v>530</v>
      </c>
      <c r="C795">
        <v>491</v>
      </c>
      <c r="D795">
        <v>520</v>
      </c>
    </row>
    <row r="796" spans="1:4" x14ac:dyDescent="0.35">
      <c r="A796">
        <v>546</v>
      </c>
      <c r="B796">
        <v>532</v>
      </c>
      <c r="C796">
        <v>491</v>
      </c>
      <c r="D796">
        <v>517</v>
      </c>
    </row>
    <row r="797" spans="1:4" x14ac:dyDescent="0.35">
      <c r="A797">
        <v>542</v>
      </c>
      <c r="B797">
        <v>529</v>
      </c>
      <c r="C797">
        <v>490</v>
      </c>
      <c r="D797">
        <v>519</v>
      </c>
    </row>
    <row r="798" spans="1:4" x14ac:dyDescent="0.35">
      <c r="A798">
        <v>539</v>
      </c>
      <c r="B798">
        <v>530</v>
      </c>
      <c r="C798">
        <v>490</v>
      </c>
      <c r="D798">
        <v>521</v>
      </c>
    </row>
    <row r="799" spans="1:4" x14ac:dyDescent="0.35">
      <c r="A799">
        <v>540</v>
      </c>
      <c r="B799">
        <v>534</v>
      </c>
      <c r="C799">
        <v>491</v>
      </c>
      <c r="D799">
        <v>517</v>
      </c>
    </row>
    <row r="800" spans="1:4" x14ac:dyDescent="0.35">
      <c r="A800">
        <v>544</v>
      </c>
      <c r="B800">
        <v>527</v>
      </c>
      <c r="C800">
        <v>488</v>
      </c>
      <c r="D800">
        <v>525</v>
      </c>
    </row>
    <row r="801" spans="1:4" x14ac:dyDescent="0.35">
      <c r="A801">
        <v>541</v>
      </c>
      <c r="B801">
        <v>522</v>
      </c>
      <c r="C801">
        <v>491</v>
      </c>
      <c r="D801">
        <v>526</v>
      </c>
    </row>
    <row r="802" spans="1:4" x14ac:dyDescent="0.35">
      <c r="A802">
        <v>549</v>
      </c>
      <c r="B802">
        <v>539</v>
      </c>
      <c r="C802">
        <v>491</v>
      </c>
      <c r="D802">
        <v>519</v>
      </c>
    </row>
    <row r="803" spans="1:4" x14ac:dyDescent="0.35">
      <c r="A803">
        <v>539</v>
      </c>
      <c r="B803">
        <v>527</v>
      </c>
      <c r="C803">
        <v>489</v>
      </c>
      <c r="D803">
        <v>523</v>
      </c>
    </row>
    <row r="804" spans="1:4" x14ac:dyDescent="0.35">
      <c r="A804">
        <v>546</v>
      </c>
      <c r="B804">
        <v>528</v>
      </c>
      <c r="C804">
        <v>492</v>
      </c>
      <c r="D804">
        <v>519</v>
      </c>
    </row>
    <row r="805" spans="1:4" x14ac:dyDescent="0.35">
      <c r="A805">
        <v>541</v>
      </c>
      <c r="B805">
        <v>527</v>
      </c>
      <c r="C805">
        <v>490</v>
      </c>
      <c r="D805">
        <v>517</v>
      </c>
    </row>
    <row r="806" spans="1:4" x14ac:dyDescent="0.35">
      <c r="A806">
        <v>544</v>
      </c>
      <c r="B806">
        <v>531</v>
      </c>
      <c r="C806">
        <v>488</v>
      </c>
      <c r="D806">
        <v>519</v>
      </c>
    </row>
    <row r="807" spans="1:4" x14ac:dyDescent="0.35">
      <c r="A807">
        <v>543</v>
      </c>
      <c r="B807">
        <v>531</v>
      </c>
      <c r="C807">
        <v>492</v>
      </c>
      <c r="D807">
        <v>517</v>
      </c>
    </row>
    <row r="808" spans="1:4" x14ac:dyDescent="0.35">
      <c r="A808">
        <v>543</v>
      </c>
      <c r="B808">
        <v>531</v>
      </c>
      <c r="C808">
        <v>490</v>
      </c>
      <c r="D808">
        <v>521</v>
      </c>
    </row>
    <row r="809" spans="1:4" x14ac:dyDescent="0.35">
      <c r="A809">
        <v>545</v>
      </c>
      <c r="B809">
        <v>533</v>
      </c>
      <c r="C809">
        <v>491</v>
      </c>
      <c r="D809">
        <v>524</v>
      </c>
    </row>
    <row r="810" spans="1:4" x14ac:dyDescent="0.35">
      <c r="A810">
        <v>540</v>
      </c>
      <c r="B810">
        <v>529</v>
      </c>
      <c r="C810">
        <v>493</v>
      </c>
      <c r="D810">
        <v>521</v>
      </c>
    </row>
    <row r="811" spans="1:4" x14ac:dyDescent="0.35">
      <c r="A811">
        <v>543</v>
      </c>
      <c r="B811">
        <v>530</v>
      </c>
      <c r="C811">
        <v>493</v>
      </c>
      <c r="D811">
        <v>513</v>
      </c>
    </row>
    <row r="812" spans="1:4" x14ac:dyDescent="0.35">
      <c r="A812">
        <v>541</v>
      </c>
      <c r="B812">
        <v>531</v>
      </c>
      <c r="C812">
        <v>493</v>
      </c>
      <c r="D812">
        <v>517</v>
      </c>
    </row>
    <row r="813" spans="1:4" x14ac:dyDescent="0.35">
      <c r="A813">
        <v>540</v>
      </c>
      <c r="B813">
        <v>533</v>
      </c>
      <c r="C813">
        <v>490</v>
      </c>
      <c r="D813">
        <v>522</v>
      </c>
    </row>
    <row r="814" spans="1:4" x14ac:dyDescent="0.35">
      <c r="A814">
        <v>542</v>
      </c>
      <c r="B814">
        <v>530</v>
      </c>
      <c r="C814">
        <v>489</v>
      </c>
      <c r="D814">
        <v>515</v>
      </c>
    </row>
    <row r="815" spans="1:4" x14ac:dyDescent="0.35">
      <c r="A815">
        <v>542</v>
      </c>
      <c r="B815">
        <v>525</v>
      </c>
      <c r="C815">
        <v>497</v>
      </c>
      <c r="D815">
        <v>518</v>
      </c>
    </row>
    <row r="816" spans="1:4" x14ac:dyDescent="0.35">
      <c r="A816">
        <v>543</v>
      </c>
      <c r="B816">
        <v>531</v>
      </c>
      <c r="C816">
        <v>493</v>
      </c>
      <c r="D816">
        <v>519</v>
      </c>
    </row>
    <row r="817" spans="1:4" x14ac:dyDescent="0.35">
      <c r="A817">
        <v>545</v>
      </c>
      <c r="B817">
        <v>530</v>
      </c>
      <c r="C817">
        <v>491</v>
      </c>
      <c r="D817">
        <v>516</v>
      </c>
    </row>
    <row r="818" spans="1:4" x14ac:dyDescent="0.35">
      <c r="A818">
        <v>541</v>
      </c>
      <c r="B818">
        <v>531</v>
      </c>
      <c r="C818">
        <v>489</v>
      </c>
      <c r="D818">
        <v>521</v>
      </c>
    </row>
    <row r="819" spans="1:4" x14ac:dyDescent="0.35">
      <c r="A819">
        <v>549</v>
      </c>
      <c r="B819">
        <v>531</v>
      </c>
      <c r="C819">
        <v>493</v>
      </c>
      <c r="D819">
        <v>521</v>
      </c>
    </row>
    <row r="820" spans="1:4" x14ac:dyDescent="0.35">
      <c r="A820">
        <v>543</v>
      </c>
      <c r="B820">
        <v>533</v>
      </c>
      <c r="C820">
        <v>495</v>
      </c>
      <c r="D820">
        <v>519</v>
      </c>
    </row>
    <row r="821" spans="1:4" x14ac:dyDescent="0.35">
      <c r="A821">
        <v>546</v>
      </c>
      <c r="B821">
        <v>530</v>
      </c>
      <c r="C821">
        <v>495</v>
      </c>
      <c r="D821">
        <v>519</v>
      </c>
    </row>
    <row r="822" spans="1:4" x14ac:dyDescent="0.35">
      <c r="A822">
        <v>544</v>
      </c>
      <c r="B822">
        <v>528</v>
      </c>
      <c r="C822">
        <v>494</v>
      </c>
      <c r="D822">
        <v>515</v>
      </c>
    </row>
    <row r="823" spans="1:4" x14ac:dyDescent="0.35">
      <c r="A823">
        <v>549</v>
      </c>
      <c r="B823">
        <v>533</v>
      </c>
      <c r="C823">
        <v>492</v>
      </c>
      <c r="D823">
        <v>514</v>
      </c>
    </row>
    <row r="824" spans="1:4" x14ac:dyDescent="0.35">
      <c r="A824">
        <v>537</v>
      </c>
      <c r="B824">
        <v>529</v>
      </c>
      <c r="C824">
        <v>489</v>
      </c>
      <c r="D824">
        <v>519</v>
      </c>
    </row>
    <row r="825" spans="1:4" x14ac:dyDescent="0.35">
      <c r="A825">
        <v>546</v>
      </c>
      <c r="B825">
        <v>532</v>
      </c>
      <c r="C825">
        <v>496</v>
      </c>
      <c r="D825">
        <v>515</v>
      </c>
    </row>
    <row r="826" spans="1:4" x14ac:dyDescent="0.35">
      <c r="A826">
        <v>546</v>
      </c>
      <c r="B826">
        <v>527</v>
      </c>
      <c r="C826">
        <v>492</v>
      </c>
      <c r="D826">
        <v>517</v>
      </c>
    </row>
    <row r="827" spans="1:4" x14ac:dyDescent="0.35">
      <c r="A827">
        <v>539</v>
      </c>
      <c r="B827">
        <v>529</v>
      </c>
      <c r="C827">
        <v>490</v>
      </c>
      <c r="D827">
        <v>521</v>
      </c>
    </row>
    <row r="828" spans="1:4" x14ac:dyDescent="0.35">
      <c r="A828">
        <v>541</v>
      </c>
      <c r="B828">
        <v>531</v>
      </c>
      <c r="C828">
        <v>492</v>
      </c>
      <c r="D828">
        <v>520</v>
      </c>
    </row>
    <row r="829" spans="1:4" x14ac:dyDescent="0.35">
      <c r="A829">
        <v>537</v>
      </c>
      <c r="B829">
        <v>528</v>
      </c>
      <c r="C829">
        <v>491</v>
      </c>
      <c r="D829">
        <v>513</v>
      </c>
    </row>
    <row r="830" spans="1:4" x14ac:dyDescent="0.35">
      <c r="A830">
        <v>545</v>
      </c>
      <c r="B830">
        <v>530</v>
      </c>
      <c r="C830">
        <v>497</v>
      </c>
      <c r="D830">
        <v>518</v>
      </c>
    </row>
    <row r="831" spans="1:4" x14ac:dyDescent="0.35">
      <c r="A831">
        <v>544</v>
      </c>
      <c r="B831">
        <v>531</v>
      </c>
      <c r="C831">
        <v>493</v>
      </c>
      <c r="D831">
        <v>521</v>
      </c>
    </row>
    <row r="832" spans="1:4" x14ac:dyDescent="0.35">
      <c r="A832">
        <v>540</v>
      </c>
      <c r="B832">
        <v>532</v>
      </c>
      <c r="C832">
        <v>489</v>
      </c>
      <c r="D832">
        <v>516</v>
      </c>
    </row>
    <row r="833" spans="1:4" x14ac:dyDescent="0.35">
      <c r="A833">
        <v>547</v>
      </c>
      <c r="B833">
        <v>531</v>
      </c>
      <c r="C833">
        <v>497</v>
      </c>
      <c r="D833">
        <v>519</v>
      </c>
    </row>
    <row r="834" spans="1:4" x14ac:dyDescent="0.35">
      <c r="A834">
        <v>543</v>
      </c>
      <c r="B834">
        <v>527</v>
      </c>
      <c r="C834">
        <v>493</v>
      </c>
      <c r="D834">
        <v>527</v>
      </c>
    </row>
    <row r="835" spans="1:4" x14ac:dyDescent="0.35">
      <c r="A835">
        <v>542</v>
      </c>
      <c r="B835">
        <v>525</v>
      </c>
      <c r="C835">
        <v>494</v>
      </c>
      <c r="D835">
        <v>519</v>
      </c>
    </row>
    <row r="836" spans="1:4" x14ac:dyDescent="0.35">
      <c r="A836">
        <v>544</v>
      </c>
      <c r="B836">
        <v>526</v>
      </c>
      <c r="C836">
        <v>489</v>
      </c>
      <c r="D836">
        <v>524</v>
      </c>
    </row>
    <row r="837" spans="1:4" x14ac:dyDescent="0.35">
      <c r="A837">
        <v>541</v>
      </c>
      <c r="B837">
        <v>530</v>
      </c>
      <c r="C837">
        <v>492</v>
      </c>
      <c r="D837">
        <v>525</v>
      </c>
    </row>
    <row r="838" spans="1:4" x14ac:dyDescent="0.35">
      <c r="A838">
        <v>541</v>
      </c>
      <c r="B838">
        <v>533</v>
      </c>
      <c r="C838">
        <v>493</v>
      </c>
      <c r="D838">
        <v>520</v>
      </c>
    </row>
    <row r="839" spans="1:4" x14ac:dyDescent="0.35">
      <c r="A839">
        <v>542</v>
      </c>
      <c r="B839">
        <v>527</v>
      </c>
      <c r="C839">
        <v>490</v>
      </c>
      <c r="D839">
        <v>525</v>
      </c>
    </row>
    <row r="840" spans="1:4" x14ac:dyDescent="0.35">
      <c r="A840">
        <v>539</v>
      </c>
      <c r="B840">
        <v>529</v>
      </c>
      <c r="C840">
        <v>492</v>
      </c>
      <c r="D840">
        <v>517</v>
      </c>
    </row>
    <row r="841" spans="1:4" x14ac:dyDescent="0.35">
      <c r="A841">
        <v>546</v>
      </c>
      <c r="B841">
        <v>530</v>
      </c>
      <c r="C841">
        <v>492</v>
      </c>
      <c r="D841">
        <v>518</v>
      </c>
    </row>
    <row r="842" spans="1:4" x14ac:dyDescent="0.35">
      <c r="A842">
        <v>551</v>
      </c>
      <c r="B842">
        <v>529</v>
      </c>
      <c r="C842">
        <v>488</v>
      </c>
      <c r="D842">
        <v>518</v>
      </c>
    </row>
    <row r="843" spans="1:4" x14ac:dyDescent="0.35">
      <c r="A843">
        <v>543</v>
      </c>
      <c r="B843">
        <v>529</v>
      </c>
      <c r="C843">
        <v>491</v>
      </c>
      <c r="D843">
        <v>522</v>
      </c>
    </row>
    <row r="844" spans="1:4" x14ac:dyDescent="0.35">
      <c r="A844">
        <v>545</v>
      </c>
      <c r="B844">
        <v>534</v>
      </c>
      <c r="C844">
        <v>494</v>
      </c>
      <c r="D844">
        <v>524</v>
      </c>
    </row>
    <row r="845" spans="1:4" x14ac:dyDescent="0.35">
      <c r="A845">
        <v>547</v>
      </c>
      <c r="B845">
        <v>532</v>
      </c>
      <c r="C845">
        <v>489</v>
      </c>
      <c r="D845">
        <v>520</v>
      </c>
    </row>
    <row r="846" spans="1:4" x14ac:dyDescent="0.35">
      <c r="A846">
        <v>545</v>
      </c>
      <c r="B846">
        <v>529</v>
      </c>
      <c r="C846">
        <v>488</v>
      </c>
      <c r="D846">
        <v>519</v>
      </c>
    </row>
    <row r="847" spans="1:4" x14ac:dyDescent="0.35">
      <c r="A847">
        <v>537</v>
      </c>
      <c r="B847">
        <v>527</v>
      </c>
      <c r="C847">
        <v>495</v>
      </c>
      <c r="D847">
        <v>517</v>
      </c>
    </row>
    <row r="848" spans="1:4" x14ac:dyDescent="0.35">
      <c r="A848">
        <v>544</v>
      </c>
      <c r="B848">
        <v>533</v>
      </c>
      <c r="C848">
        <v>491</v>
      </c>
      <c r="D848">
        <v>517</v>
      </c>
    </row>
    <row r="849" spans="1:4" x14ac:dyDescent="0.35">
      <c r="A849">
        <v>549</v>
      </c>
      <c r="B849">
        <v>531</v>
      </c>
      <c r="C849">
        <v>492</v>
      </c>
      <c r="D849">
        <v>521</v>
      </c>
    </row>
    <row r="850" spans="1:4" x14ac:dyDescent="0.35">
      <c r="A850">
        <v>542</v>
      </c>
      <c r="B850">
        <v>526</v>
      </c>
      <c r="C850">
        <v>495</v>
      </c>
      <c r="D850">
        <v>521</v>
      </c>
    </row>
    <row r="851" spans="1:4" x14ac:dyDescent="0.35">
      <c r="A851">
        <v>536</v>
      </c>
      <c r="B851">
        <v>530</v>
      </c>
      <c r="C851">
        <v>491</v>
      </c>
      <c r="D851">
        <v>521</v>
      </c>
    </row>
    <row r="852" spans="1:4" x14ac:dyDescent="0.35">
      <c r="A852">
        <v>547</v>
      </c>
      <c r="B852">
        <v>526</v>
      </c>
      <c r="C852">
        <v>492</v>
      </c>
      <c r="D852">
        <v>519</v>
      </c>
    </row>
    <row r="853" spans="1:4" x14ac:dyDescent="0.35">
      <c r="A853">
        <v>550</v>
      </c>
      <c r="B853">
        <v>530</v>
      </c>
      <c r="C853">
        <v>488</v>
      </c>
      <c r="D853">
        <v>524</v>
      </c>
    </row>
    <row r="854" spans="1:4" x14ac:dyDescent="0.35">
      <c r="A854">
        <v>543</v>
      </c>
      <c r="B854">
        <v>529</v>
      </c>
      <c r="C854">
        <v>494</v>
      </c>
      <c r="D854">
        <v>518</v>
      </c>
    </row>
    <row r="855" spans="1:4" x14ac:dyDescent="0.35">
      <c r="A855">
        <v>538</v>
      </c>
      <c r="B855">
        <v>528</v>
      </c>
      <c r="C855">
        <v>487</v>
      </c>
      <c r="D855">
        <v>519</v>
      </c>
    </row>
    <row r="856" spans="1:4" x14ac:dyDescent="0.35">
      <c r="A856">
        <v>540</v>
      </c>
      <c r="B856">
        <v>532</v>
      </c>
      <c r="C856">
        <v>494</v>
      </c>
      <c r="D856">
        <v>515</v>
      </c>
    </row>
    <row r="857" spans="1:4" x14ac:dyDescent="0.35">
      <c r="A857">
        <v>547</v>
      </c>
      <c r="B857">
        <v>531</v>
      </c>
      <c r="C857">
        <v>489</v>
      </c>
      <c r="D857">
        <v>520</v>
      </c>
    </row>
    <row r="858" spans="1:4" x14ac:dyDescent="0.35">
      <c r="A858">
        <v>547</v>
      </c>
      <c r="B858">
        <v>524</v>
      </c>
      <c r="C858">
        <v>488</v>
      </c>
      <c r="D858">
        <v>515</v>
      </c>
    </row>
    <row r="859" spans="1:4" x14ac:dyDescent="0.35">
      <c r="A859">
        <v>542</v>
      </c>
      <c r="B859">
        <v>527</v>
      </c>
      <c r="C859">
        <v>490</v>
      </c>
      <c r="D859">
        <v>518</v>
      </c>
    </row>
    <row r="860" spans="1:4" x14ac:dyDescent="0.35">
      <c r="A860">
        <v>544</v>
      </c>
      <c r="B860">
        <v>531</v>
      </c>
      <c r="C860">
        <v>491</v>
      </c>
      <c r="D860">
        <v>521</v>
      </c>
    </row>
    <row r="861" spans="1:4" x14ac:dyDescent="0.35">
      <c r="A861">
        <v>546</v>
      </c>
      <c r="B861">
        <v>526</v>
      </c>
      <c r="C861">
        <v>488</v>
      </c>
      <c r="D861">
        <v>520</v>
      </c>
    </row>
    <row r="862" spans="1:4" x14ac:dyDescent="0.35">
      <c r="A862">
        <v>540</v>
      </c>
      <c r="B862">
        <v>525</v>
      </c>
      <c r="C862">
        <v>490</v>
      </c>
      <c r="D862">
        <v>519</v>
      </c>
    </row>
    <row r="863" spans="1:4" x14ac:dyDescent="0.35">
      <c r="A863">
        <v>539</v>
      </c>
      <c r="B863">
        <v>526</v>
      </c>
      <c r="C863">
        <v>490</v>
      </c>
      <c r="D863">
        <v>521</v>
      </c>
    </row>
    <row r="864" spans="1:4" x14ac:dyDescent="0.35">
      <c r="A864">
        <v>543</v>
      </c>
      <c r="B864">
        <v>532</v>
      </c>
      <c r="C864">
        <v>491</v>
      </c>
      <c r="D864">
        <v>513</v>
      </c>
    </row>
    <row r="865" spans="1:4" x14ac:dyDescent="0.35">
      <c r="A865">
        <v>548</v>
      </c>
      <c r="B865">
        <v>529</v>
      </c>
      <c r="C865">
        <v>488</v>
      </c>
      <c r="D865">
        <v>518</v>
      </c>
    </row>
    <row r="866" spans="1:4" x14ac:dyDescent="0.35">
      <c r="A866">
        <v>545</v>
      </c>
      <c r="B866">
        <v>527</v>
      </c>
      <c r="C866">
        <v>493</v>
      </c>
      <c r="D866">
        <v>513</v>
      </c>
    </row>
    <row r="867" spans="1:4" x14ac:dyDescent="0.35">
      <c r="A867">
        <v>550</v>
      </c>
      <c r="B867">
        <v>528</v>
      </c>
      <c r="C867">
        <v>495</v>
      </c>
      <c r="D867">
        <v>523</v>
      </c>
    </row>
    <row r="868" spans="1:4" x14ac:dyDescent="0.35">
      <c r="A868">
        <v>544</v>
      </c>
      <c r="B868">
        <v>530</v>
      </c>
      <c r="C868">
        <v>491</v>
      </c>
      <c r="D868">
        <v>525</v>
      </c>
    </row>
    <row r="869" spans="1:4" x14ac:dyDescent="0.35">
      <c r="A869">
        <v>546</v>
      </c>
      <c r="B869">
        <v>536</v>
      </c>
      <c r="C869">
        <v>492</v>
      </c>
      <c r="D869">
        <v>517</v>
      </c>
    </row>
    <row r="870" spans="1:4" x14ac:dyDescent="0.35">
      <c r="A870">
        <v>549</v>
      </c>
      <c r="B870">
        <v>528</v>
      </c>
      <c r="C870">
        <v>489</v>
      </c>
      <c r="D870">
        <v>518</v>
      </c>
    </row>
    <row r="871" spans="1:4" x14ac:dyDescent="0.35">
      <c r="A871">
        <v>542</v>
      </c>
      <c r="B871">
        <v>531</v>
      </c>
      <c r="C871">
        <v>492</v>
      </c>
      <c r="D871">
        <v>526</v>
      </c>
    </row>
    <row r="872" spans="1:4" x14ac:dyDescent="0.35">
      <c r="A872">
        <v>542</v>
      </c>
      <c r="B872">
        <v>532</v>
      </c>
      <c r="C872">
        <v>494</v>
      </c>
      <c r="D872">
        <v>516</v>
      </c>
    </row>
    <row r="873" spans="1:4" x14ac:dyDescent="0.35">
      <c r="A873">
        <v>553</v>
      </c>
      <c r="B873">
        <v>528</v>
      </c>
      <c r="C873">
        <v>494</v>
      </c>
      <c r="D873">
        <v>517</v>
      </c>
    </row>
    <row r="874" spans="1:4" x14ac:dyDescent="0.35">
      <c r="A874">
        <v>543</v>
      </c>
      <c r="B874">
        <v>535</v>
      </c>
      <c r="C874">
        <v>492</v>
      </c>
      <c r="D874">
        <v>514</v>
      </c>
    </row>
    <row r="875" spans="1:4" x14ac:dyDescent="0.35">
      <c r="A875">
        <v>536</v>
      </c>
      <c r="B875">
        <v>533</v>
      </c>
      <c r="C875">
        <v>492</v>
      </c>
      <c r="D875">
        <v>516</v>
      </c>
    </row>
    <row r="876" spans="1:4" x14ac:dyDescent="0.35">
      <c r="A876">
        <v>534</v>
      </c>
      <c r="B876">
        <v>530</v>
      </c>
      <c r="C876">
        <v>489</v>
      </c>
      <c r="D876">
        <v>523</v>
      </c>
    </row>
    <row r="877" spans="1:4" x14ac:dyDescent="0.35">
      <c r="A877">
        <v>545</v>
      </c>
      <c r="B877">
        <v>527</v>
      </c>
      <c r="C877">
        <v>494</v>
      </c>
      <c r="D877">
        <v>519</v>
      </c>
    </row>
    <row r="878" spans="1:4" x14ac:dyDescent="0.35">
      <c r="A878">
        <v>545</v>
      </c>
      <c r="B878">
        <v>530</v>
      </c>
      <c r="C878">
        <v>490</v>
      </c>
      <c r="D878">
        <v>517</v>
      </c>
    </row>
    <row r="879" spans="1:4" x14ac:dyDescent="0.35">
      <c r="A879">
        <v>539</v>
      </c>
      <c r="B879">
        <v>535</v>
      </c>
      <c r="C879">
        <v>489</v>
      </c>
      <c r="D879">
        <v>527</v>
      </c>
    </row>
    <row r="880" spans="1:4" x14ac:dyDescent="0.35">
      <c r="A880">
        <v>542</v>
      </c>
      <c r="B880">
        <v>529</v>
      </c>
      <c r="C880">
        <v>495</v>
      </c>
      <c r="D880">
        <v>526</v>
      </c>
    </row>
    <row r="881" spans="1:4" x14ac:dyDescent="0.35">
      <c r="A881">
        <v>541</v>
      </c>
      <c r="B881">
        <v>532</v>
      </c>
      <c r="C881">
        <v>491</v>
      </c>
      <c r="D881">
        <v>518</v>
      </c>
    </row>
    <row r="882" spans="1:4" x14ac:dyDescent="0.35">
      <c r="A882">
        <v>546</v>
      </c>
      <c r="B882">
        <v>527</v>
      </c>
      <c r="C882">
        <v>492</v>
      </c>
      <c r="D882">
        <v>515</v>
      </c>
    </row>
    <row r="883" spans="1:4" x14ac:dyDescent="0.35">
      <c r="A883">
        <v>542</v>
      </c>
      <c r="B883">
        <v>532</v>
      </c>
      <c r="C883">
        <v>491</v>
      </c>
      <c r="D883">
        <v>512</v>
      </c>
    </row>
    <row r="884" spans="1:4" x14ac:dyDescent="0.35">
      <c r="A884">
        <v>545</v>
      </c>
      <c r="B884">
        <v>533</v>
      </c>
      <c r="C884">
        <v>490</v>
      </c>
      <c r="D884">
        <v>520</v>
      </c>
    </row>
    <row r="885" spans="1:4" x14ac:dyDescent="0.35">
      <c r="A885">
        <v>545</v>
      </c>
      <c r="B885">
        <v>524</v>
      </c>
      <c r="C885">
        <v>490</v>
      </c>
      <c r="D885">
        <v>511</v>
      </c>
    </row>
    <row r="886" spans="1:4" x14ac:dyDescent="0.35">
      <c r="A886">
        <v>543</v>
      </c>
      <c r="B886">
        <v>529</v>
      </c>
      <c r="C886">
        <v>495</v>
      </c>
      <c r="D886">
        <v>511</v>
      </c>
    </row>
    <row r="887" spans="1:4" x14ac:dyDescent="0.35">
      <c r="A887">
        <v>531</v>
      </c>
      <c r="B887">
        <v>529</v>
      </c>
      <c r="C887">
        <v>491</v>
      </c>
      <c r="D887">
        <v>519</v>
      </c>
    </row>
    <row r="888" spans="1:4" x14ac:dyDescent="0.35">
      <c r="A888">
        <v>547</v>
      </c>
      <c r="B888">
        <v>530</v>
      </c>
      <c r="C888">
        <v>491</v>
      </c>
      <c r="D888">
        <v>514</v>
      </c>
    </row>
    <row r="889" spans="1:4" x14ac:dyDescent="0.35">
      <c r="A889">
        <v>548</v>
      </c>
      <c r="B889">
        <v>531</v>
      </c>
      <c r="C889">
        <v>493</v>
      </c>
      <c r="D889">
        <v>521</v>
      </c>
    </row>
    <row r="890" spans="1:4" x14ac:dyDescent="0.35">
      <c r="A890">
        <v>548</v>
      </c>
      <c r="B890">
        <v>532</v>
      </c>
      <c r="C890">
        <v>492</v>
      </c>
      <c r="D890">
        <v>513</v>
      </c>
    </row>
    <row r="891" spans="1:4" x14ac:dyDescent="0.35">
      <c r="A891">
        <v>545</v>
      </c>
      <c r="B891">
        <v>525</v>
      </c>
      <c r="C891">
        <v>489</v>
      </c>
      <c r="D891">
        <v>512</v>
      </c>
    </row>
    <row r="892" spans="1:4" x14ac:dyDescent="0.35">
      <c r="A892">
        <v>544</v>
      </c>
      <c r="B892">
        <v>529</v>
      </c>
      <c r="C892">
        <v>490</v>
      </c>
      <c r="D892">
        <v>513</v>
      </c>
    </row>
    <row r="893" spans="1:4" x14ac:dyDescent="0.35">
      <c r="A893">
        <v>538</v>
      </c>
      <c r="B893">
        <v>531</v>
      </c>
      <c r="C893">
        <v>489</v>
      </c>
      <c r="D893">
        <v>510</v>
      </c>
    </row>
    <row r="894" spans="1:4" x14ac:dyDescent="0.35">
      <c r="A894">
        <v>542</v>
      </c>
      <c r="B894">
        <v>533</v>
      </c>
      <c r="C894">
        <v>488</v>
      </c>
      <c r="D894">
        <v>525</v>
      </c>
    </row>
    <row r="895" spans="1:4" x14ac:dyDescent="0.35">
      <c r="A895">
        <v>539</v>
      </c>
      <c r="B895">
        <v>529</v>
      </c>
      <c r="C895">
        <v>493</v>
      </c>
      <c r="D895">
        <v>511</v>
      </c>
    </row>
    <row r="896" spans="1:4" x14ac:dyDescent="0.35">
      <c r="A896">
        <v>545</v>
      </c>
      <c r="B896">
        <v>529</v>
      </c>
      <c r="C896">
        <v>491</v>
      </c>
      <c r="D896">
        <v>509</v>
      </c>
    </row>
    <row r="897" spans="1:4" x14ac:dyDescent="0.35">
      <c r="A897">
        <v>540</v>
      </c>
      <c r="B897">
        <v>532</v>
      </c>
      <c r="C897">
        <v>495</v>
      </c>
      <c r="D897">
        <v>518</v>
      </c>
    </row>
    <row r="898" spans="1:4" x14ac:dyDescent="0.35">
      <c r="A898">
        <v>543</v>
      </c>
      <c r="B898">
        <v>529</v>
      </c>
      <c r="C898">
        <v>493</v>
      </c>
      <c r="D898">
        <v>515</v>
      </c>
    </row>
    <row r="899" spans="1:4" x14ac:dyDescent="0.35">
      <c r="A899">
        <v>540</v>
      </c>
      <c r="B899">
        <v>533</v>
      </c>
      <c r="C899">
        <v>486</v>
      </c>
      <c r="D899">
        <v>516</v>
      </c>
    </row>
    <row r="900" spans="1:4" x14ac:dyDescent="0.35">
      <c r="A900">
        <v>542</v>
      </c>
      <c r="B900">
        <v>534</v>
      </c>
      <c r="C900">
        <v>487</v>
      </c>
      <c r="D900">
        <v>516</v>
      </c>
    </row>
    <row r="901" spans="1:4" x14ac:dyDescent="0.35">
      <c r="A901">
        <v>537</v>
      </c>
      <c r="B901">
        <v>528</v>
      </c>
      <c r="C901">
        <v>496</v>
      </c>
      <c r="D901">
        <v>516</v>
      </c>
    </row>
    <row r="902" spans="1:4" x14ac:dyDescent="0.35">
      <c r="A902">
        <v>543</v>
      </c>
      <c r="B902">
        <v>532</v>
      </c>
      <c r="C902">
        <v>491</v>
      </c>
      <c r="D902">
        <v>515</v>
      </c>
    </row>
    <row r="903" spans="1:4" x14ac:dyDescent="0.35">
      <c r="A903">
        <v>538</v>
      </c>
      <c r="B903">
        <v>533</v>
      </c>
      <c r="C903">
        <v>494</v>
      </c>
      <c r="D903">
        <v>511</v>
      </c>
    </row>
    <row r="904" spans="1:4" x14ac:dyDescent="0.35">
      <c r="A904">
        <v>543</v>
      </c>
      <c r="B904">
        <v>530</v>
      </c>
      <c r="C904">
        <v>489</v>
      </c>
      <c r="D904">
        <v>520</v>
      </c>
    </row>
    <row r="905" spans="1:4" x14ac:dyDescent="0.35">
      <c r="A905">
        <v>542</v>
      </c>
      <c r="B905">
        <v>527</v>
      </c>
      <c r="C905">
        <v>486</v>
      </c>
      <c r="D905">
        <v>517</v>
      </c>
    </row>
    <row r="906" spans="1:4" x14ac:dyDescent="0.35">
      <c r="A906">
        <v>541</v>
      </c>
      <c r="B906">
        <v>533</v>
      </c>
      <c r="C906">
        <v>490</v>
      </c>
      <c r="D906">
        <v>509</v>
      </c>
    </row>
    <row r="907" spans="1:4" x14ac:dyDescent="0.35">
      <c r="A907">
        <v>546</v>
      </c>
      <c r="B907">
        <v>529</v>
      </c>
      <c r="C907">
        <v>487</v>
      </c>
      <c r="D907">
        <v>523</v>
      </c>
    </row>
    <row r="908" spans="1:4" x14ac:dyDescent="0.35">
      <c r="A908">
        <v>544</v>
      </c>
      <c r="B908">
        <v>529</v>
      </c>
      <c r="C908">
        <v>489</v>
      </c>
      <c r="D908">
        <v>520</v>
      </c>
    </row>
    <row r="909" spans="1:4" x14ac:dyDescent="0.35">
      <c r="A909">
        <v>543</v>
      </c>
      <c r="B909">
        <v>536</v>
      </c>
      <c r="C909">
        <v>491</v>
      </c>
      <c r="D909">
        <v>517</v>
      </c>
    </row>
    <row r="910" spans="1:4" x14ac:dyDescent="0.35">
      <c r="A910">
        <v>541</v>
      </c>
      <c r="B910">
        <v>529</v>
      </c>
      <c r="C910">
        <v>492</v>
      </c>
      <c r="D910">
        <v>519</v>
      </c>
    </row>
    <row r="911" spans="1:4" x14ac:dyDescent="0.35">
      <c r="A911">
        <v>550</v>
      </c>
      <c r="B911">
        <v>534</v>
      </c>
      <c r="C911">
        <v>491</v>
      </c>
      <c r="D911">
        <v>516</v>
      </c>
    </row>
    <row r="912" spans="1:4" x14ac:dyDescent="0.35">
      <c r="A912">
        <v>544</v>
      </c>
      <c r="B912">
        <v>527</v>
      </c>
      <c r="C912">
        <v>488</v>
      </c>
      <c r="D912">
        <v>519</v>
      </c>
    </row>
    <row r="913" spans="1:4" x14ac:dyDescent="0.35">
      <c r="A913">
        <v>542</v>
      </c>
      <c r="B913">
        <v>530</v>
      </c>
      <c r="C913">
        <v>493</v>
      </c>
      <c r="D913">
        <v>521</v>
      </c>
    </row>
    <row r="914" spans="1:4" x14ac:dyDescent="0.35">
      <c r="A914">
        <v>542</v>
      </c>
      <c r="B914">
        <v>529</v>
      </c>
      <c r="C914">
        <v>495</v>
      </c>
      <c r="D914">
        <v>517</v>
      </c>
    </row>
    <row r="915" spans="1:4" x14ac:dyDescent="0.35">
      <c r="A915">
        <v>545</v>
      </c>
      <c r="B915">
        <v>526</v>
      </c>
      <c r="C915">
        <v>491</v>
      </c>
      <c r="D915">
        <v>523</v>
      </c>
    </row>
    <row r="916" spans="1:4" x14ac:dyDescent="0.35">
      <c r="A916">
        <v>535</v>
      </c>
      <c r="B916">
        <v>532</v>
      </c>
      <c r="C916">
        <v>487</v>
      </c>
      <c r="D916">
        <v>522</v>
      </c>
    </row>
    <row r="917" spans="1:4" x14ac:dyDescent="0.35">
      <c r="A917">
        <v>543</v>
      </c>
      <c r="B917">
        <v>532</v>
      </c>
      <c r="C917">
        <v>491</v>
      </c>
      <c r="D917">
        <v>514</v>
      </c>
    </row>
    <row r="918" spans="1:4" x14ac:dyDescent="0.35">
      <c r="A918">
        <v>541</v>
      </c>
      <c r="B918">
        <v>530</v>
      </c>
      <c r="C918">
        <v>495</v>
      </c>
      <c r="D918">
        <v>513</v>
      </c>
    </row>
    <row r="919" spans="1:4" x14ac:dyDescent="0.35">
      <c r="A919">
        <v>546</v>
      </c>
      <c r="B919">
        <v>536</v>
      </c>
      <c r="C919">
        <v>492</v>
      </c>
      <c r="D919">
        <v>518</v>
      </c>
    </row>
    <row r="920" spans="1:4" x14ac:dyDescent="0.35">
      <c r="A920">
        <v>544</v>
      </c>
      <c r="B920">
        <v>532</v>
      </c>
      <c r="C920">
        <v>488</v>
      </c>
      <c r="D920">
        <v>513</v>
      </c>
    </row>
    <row r="921" spans="1:4" x14ac:dyDescent="0.35">
      <c r="A921">
        <v>543</v>
      </c>
      <c r="B921">
        <v>529</v>
      </c>
      <c r="C921">
        <v>492</v>
      </c>
      <c r="D921">
        <v>520</v>
      </c>
    </row>
    <row r="922" spans="1:4" x14ac:dyDescent="0.35">
      <c r="A922">
        <v>546</v>
      </c>
      <c r="B922">
        <v>541</v>
      </c>
      <c r="C922">
        <v>493</v>
      </c>
      <c r="D922">
        <v>519</v>
      </c>
    </row>
    <row r="923" spans="1:4" x14ac:dyDescent="0.35">
      <c r="A923">
        <v>543</v>
      </c>
      <c r="B923">
        <v>529</v>
      </c>
      <c r="C923">
        <v>491</v>
      </c>
      <c r="D923">
        <v>519</v>
      </c>
    </row>
    <row r="924" spans="1:4" x14ac:dyDescent="0.35">
      <c r="A924">
        <v>543</v>
      </c>
      <c r="B924">
        <v>533</v>
      </c>
      <c r="C924">
        <v>490</v>
      </c>
      <c r="D924">
        <v>523</v>
      </c>
    </row>
    <row r="925" spans="1:4" x14ac:dyDescent="0.35">
      <c r="A925">
        <v>544</v>
      </c>
      <c r="B925">
        <v>529</v>
      </c>
      <c r="C925">
        <v>490</v>
      </c>
      <c r="D925">
        <v>523</v>
      </c>
    </row>
    <row r="926" spans="1:4" x14ac:dyDescent="0.35">
      <c r="A926">
        <v>541</v>
      </c>
      <c r="B926">
        <v>531</v>
      </c>
      <c r="C926">
        <v>491</v>
      </c>
      <c r="D926">
        <v>517</v>
      </c>
    </row>
    <row r="927" spans="1:4" x14ac:dyDescent="0.35">
      <c r="A927">
        <v>543</v>
      </c>
      <c r="B927">
        <v>529</v>
      </c>
      <c r="C927">
        <v>493</v>
      </c>
      <c r="D927">
        <v>511</v>
      </c>
    </row>
    <row r="928" spans="1:4" x14ac:dyDescent="0.35">
      <c r="A928">
        <v>541</v>
      </c>
      <c r="B928">
        <v>530</v>
      </c>
      <c r="C928">
        <v>495</v>
      </c>
      <c r="D928">
        <v>521</v>
      </c>
    </row>
    <row r="929" spans="1:4" x14ac:dyDescent="0.35">
      <c r="A929">
        <v>544</v>
      </c>
      <c r="B929">
        <v>529</v>
      </c>
      <c r="C929">
        <v>487</v>
      </c>
      <c r="D929">
        <v>511</v>
      </c>
    </row>
    <row r="930" spans="1:4" x14ac:dyDescent="0.35">
      <c r="A930">
        <v>542</v>
      </c>
      <c r="B930">
        <v>531</v>
      </c>
      <c r="C930">
        <v>493</v>
      </c>
      <c r="D930">
        <v>524</v>
      </c>
    </row>
    <row r="931" spans="1:4" x14ac:dyDescent="0.35">
      <c r="A931">
        <v>540</v>
      </c>
      <c r="B931">
        <v>527</v>
      </c>
      <c r="C931">
        <v>492</v>
      </c>
      <c r="D931">
        <v>517</v>
      </c>
    </row>
    <row r="932" spans="1:4" x14ac:dyDescent="0.35">
      <c r="A932">
        <v>549</v>
      </c>
      <c r="B932">
        <v>534</v>
      </c>
      <c r="C932">
        <v>494</v>
      </c>
      <c r="D932">
        <v>517</v>
      </c>
    </row>
    <row r="933" spans="1:4" x14ac:dyDescent="0.35">
      <c r="A933">
        <v>545</v>
      </c>
      <c r="B933">
        <v>524</v>
      </c>
      <c r="C933">
        <v>492</v>
      </c>
      <c r="D933">
        <v>526</v>
      </c>
    </row>
    <row r="934" spans="1:4" x14ac:dyDescent="0.35">
      <c r="A934">
        <v>544</v>
      </c>
      <c r="B934">
        <v>533</v>
      </c>
      <c r="C934">
        <v>491</v>
      </c>
      <c r="D934">
        <v>533</v>
      </c>
    </row>
    <row r="935" spans="1:4" x14ac:dyDescent="0.35">
      <c r="A935">
        <v>552</v>
      </c>
      <c r="B935">
        <v>534</v>
      </c>
      <c r="C935">
        <v>495</v>
      </c>
      <c r="D935">
        <v>513</v>
      </c>
    </row>
    <row r="936" spans="1:4" x14ac:dyDescent="0.35">
      <c r="A936">
        <v>541</v>
      </c>
      <c r="B936">
        <v>534</v>
      </c>
      <c r="C936">
        <v>485</v>
      </c>
      <c r="D936">
        <v>510</v>
      </c>
    </row>
    <row r="937" spans="1:4" x14ac:dyDescent="0.35">
      <c r="A937">
        <v>538</v>
      </c>
      <c r="B937">
        <v>530</v>
      </c>
      <c r="C937">
        <v>494</v>
      </c>
      <c r="D937">
        <v>515</v>
      </c>
    </row>
    <row r="938" spans="1:4" x14ac:dyDescent="0.35">
      <c r="A938">
        <v>536</v>
      </c>
      <c r="B938">
        <v>528</v>
      </c>
      <c r="C938">
        <v>486</v>
      </c>
      <c r="D938">
        <v>513</v>
      </c>
    </row>
    <row r="939" spans="1:4" x14ac:dyDescent="0.35">
      <c r="A939">
        <v>538</v>
      </c>
      <c r="B939">
        <v>533</v>
      </c>
      <c r="C939">
        <v>490</v>
      </c>
      <c r="D939">
        <v>521</v>
      </c>
    </row>
    <row r="940" spans="1:4" x14ac:dyDescent="0.35">
      <c r="A940">
        <v>542</v>
      </c>
      <c r="B940">
        <v>533</v>
      </c>
      <c r="C940">
        <v>493</v>
      </c>
      <c r="D940">
        <v>522</v>
      </c>
    </row>
    <row r="941" spans="1:4" x14ac:dyDescent="0.35">
      <c r="A941">
        <v>539</v>
      </c>
      <c r="B941">
        <v>533</v>
      </c>
      <c r="C941">
        <v>494</v>
      </c>
      <c r="D941">
        <v>512</v>
      </c>
    </row>
    <row r="942" spans="1:4" x14ac:dyDescent="0.35">
      <c r="A942">
        <v>542</v>
      </c>
      <c r="B942">
        <v>526</v>
      </c>
      <c r="C942">
        <v>490</v>
      </c>
      <c r="D942">
        <v>519</v>
      </c>
    </row>
    <row r="943" spans="1:4" x14ac:dyDescent="0.35">
      <c r="A943">
        <v>537</v>
      </c>
      <c r="B943">
        <v>532</v>
      </c>
      <c r="C943">
        <v>491</v>
      </c>
      <c r="D943">
        <v>516</v>
      </c>
    </row>
    <row r="944" spans="1:4" x14ac:dyDescent="0.35">
      <c r="A944">
        <v>548</v>
      </c>
      <c r="B944">
        <v>536</v>
      </c>
      <c r="C944">
        <v>494</v>
      </c>
      <c r="D944">
        <v>519</v>
      </c>
    </row>
    <row r="945" spans="1:4" x14ac:dyDescent="0.35">
      <c r="A945">
        <v>539</v>
      </c>
      <c r="B945">
        <v>528</v>
      </c>
      <c r="C945">
        <v>489</v>
      </c>
      <c r="D945">
        <v>523</v>
      </c>
    </row>
    <row r="946" spans="1:4" x14ac:dyDescent="0.35">
      <c r="A946">
        <v>549</v>
      </c>
      <c r="B946">
        <v>530</v>
      </c>
      <c r="C946">
        <v>487</v>
      </c>
      <c r="D946">
        <v>515</v>
      </c>
    </row>
    <row r="947" spans="1:4" x14ac:dyDescent="0.35">
      <c r="A947">
        <v>540</v>
      </c>
      <c r="B947">
        <v>537</v>
      </c>
      <c r="C947">
        <v>486</v>
      </c>
      <c r="D947">
        <v>527</v>
      </c>
    </row>
    <row r="948" spans="1:4" x14ac:dyDescent="0.35">
      <c r="A948">
        <v>543</v>
      </c>
      <c r="B948">
        <v>535</v>
      </c>
      <c r="C948">
        <v>487</v>
      </c>
      <c r="D948">
        <v>530</v>
      </c>
    </row>
    <row r="949" spans="1:4" x14ac:dyDescent="0.35">
      <c r="A949">
        <v>543</v>
      </c>
      <c r="B949">
        <v>526</v>
      </c>
      <c r="C949">
        <v>491</v>
      </c>
      <c r="D949">
        <v>516</v>
      </c>
    </row>
    <row r="950" spans="1:4" x14ac:dyDescent="0.35">
      <c r="A950">
        <v>541</v>
      </c>
      <c r="B950">
        <v>528</v>
      </c>
      <c r="C950">
        <v>490</v>
      </c>
      <c r="D950">
        <v>520</v>
      </c>
    </row>
    <row r="951" spans="1:4" x14ac:dyDescent="0.35">
      <c r="A951">
        <v>545</v>
      </c>
      <c r="B951">
        <v>532</v>
      </c>
      <c r="C951">
        <v>492</v>
      </c>
      <c r="D951">
        <v>520</v>
      </c>
    </row>
    <row r="952" spans="1:4" x14ac:dyDescent="0.35">
      <c r="A952">
        <v>539</v>
      </c>
      <c r="B952">
        <v>531</v>
      </c>
      <c r="C952">
        <v>485</v>
      </c>
      <c r="D952">
        <v>523</v>
      </c>
    </row>
    <row r="953" spans="1:4" x14ac:dyDescent="0.35">
      <c r="A953">
        <v>540</v>
      </c>
      <c r="B953">
        <v>526</v>
      </c>
      <c r="C953">
        <v>492</v>
      </c>
      <c r="D953">
        <v>518</v>
      </c>
    </row>
    <row r="954" spans="1:4" x14ac:dyDescent="0.35">
      <c r="A954">
        <v>540</v>
      </c>
      <c r="B954">
        <v>530</v>
      </c>
      <c r="C954">
        <v>487</v>
      </c>
      <c r="D954">
        <v>524</v>
      </c>
    </row>
    <row r="955" spans="1:4" x14ac:dyDescent="0.35">
      <c r="A955">
        <v>539</v>
      </c>
      <c r="B955">
        <v>533</v>
      </c>
      <c r="C955">
        <v>489</v>
      </c>
      <c r="D955">
        <v>522</v>
      </c>
    </row>
    <row r="956" spans="1:4" x14ac:dyDescent="0.35">
      <c r="A956">
        <v>546</v>
      </c>
      <c r="B956">
        <v>528</v>
      </c>
      <c r="C956">
        <v>490</v>
      </c>
      <c r="D956">
        <v>514</v>
      </c>
    </row>
    <row r="957" spans="1:4" x14ac:dyDescent="0.35">
      <c r="A957">
        <v>545</v>
      </c>
      <c r="B957">
        <v>530</v>
      </c>
      <c r="C957">
        <v>487</v>
      </c>
      <c r="D957">
        <v>528</v>
      </c>
    </row>
    <row r="958" spans="1:4" x14ac:dyDescent="0.35">
      <c r="A958">
        <v>543</v>
      </c>
      <c r="B958">
        <v>532</v>
      </c>
      <c r="C958">
        <v>493</v>
      </c>
      <c r="D958">
        <v>517</v>
      </c>
    </row>
    <row r="959" spans="1:4" x14ac:dyDescent="0.35">
      <c r="A959">
        <v>539</v>
      </c>
      <c r="B959">
        <v>534</v>
      </c>
      <c r="C959">
        <v>491</v>
      </c>
      <c r="D959">
        <v>518</v>
      </c>
    </row>
    <row r="960" spans="1:4" x14ac:dyDescent="0.35">
      <c r="A960">
        <v>545</v>
      </c>
      <c r="B960">
        <v>529</v>
      </c>
      <c r="C960">
        <v>490</v>
      </c>
      <c r="D960">
        <v>514</v>
      </c>
    </row>
    <row r="961" spans="1:4" x14ac:dyDescent="0.35">
      <c r="A961">
        <v>537</v>
      </c>
      <c r="B961">
        <v>530</v>
      </c>
      <c r="C961">
        <v>484</v>
      </c>
      <c r="D961">
        <v>513</v>
      </c>
    </row>
    <row r="962" spans="1:4" x14ac:dyDescent="0.35">
      <c r="A962">
        <v>546</v>
      </c>
      <c r="B962">
        <v>530</v>
      </c>
      <c r="C962">
        <v>491</v>
      </c>
      <c r="D962">
        <v>516</v>
      </c>
    </row>
    <row r="963" spans="1:4" x14ac:dyDescent="0.35">
      <c r="A963">
        <v>544</v>
      </c>
      <c r="B963">
        <v>526</v>
      </c>
      <c r="C963">
        <v>488</v>
      </c>
      <c r="D963">
        <v>525</v>
      </c>
    </row>
    <row r="964" spans="1:4" x14ac:dyDescent="0.35">
      <c r="A964">
        <v>545</v>
      </c>
      <c r="B964">
        <v>531</v>
      </c>
      <c r="C964">
        <v>494</v>
      </c>
      <c r="D964">
        <v>511</v>
      </c>
    </row>
    <row r="965" spans="1:4" x14ac:dyDescent="0.35">
      <c r="A965">
        <v>544</v>
      </c>
      <c r="B965">
        <v>531</v>
      </c>
      <c r="C965">
        <v>492</v>
      </c>
      <c r="D965">
        <v>523</v>
      </c>
    </row>
    <row r="966" spans="1:4" x14ac:dyDescent="0.35">
      <c r="A966">
        <v>542</v>
      </c>
      <c r="B966">
        <v>534</v>
      </c>
      <c r="C966">
        <v>496</v>
      </c>
      <c r="D966">
        <v>520</v>
      </c>
    </row>
    <row r="967" spans="1:4" x14ac:dyDescent="0.35">
      <c r="A967">
        <v>545</v>
      </c>
      <c r="B967">
        <v>532</v>
      </c>
      <c r="C967">
        <v>490</v>
      </c>
      <c r="D967">
        <v>522</v>
      </c>
    </row>
    <row r="968" spans="1:4" x14ac:dyDescent="0.35">
      <c r="A968">
        <v>541</v>
      </c>
      <c r="B968">
        <v>527</v>
      </c>
      <c r="C968">
        <v>496</v>
      </c>
      <c r="D968">
        <v>521</v>
      </c>
    </row>
    <row r="969" spans="1:4" x14ac:dyDescent="0.35">
      <c r="A969">
        <v>545</v>
      </c>
      <c r="B969">
        <v>529</v>
      </c>
      <c r="C969">
        <v>488</v>
      </c>
      <c r="D969">
        <v>526</v>
      </c>
    </row>
    <row r="970" spans="1:4" x14ac:dyDescent="0.35">
      <c r="A970">
        <v>542</v>
      </c>
      <c r="B970">
        <v>532</v>
      </c>
      <c r="C970">
        <v>490</v>
      </c>
      <c r="D970">
        <v>519</v>
      </c>
    </row>
    <row r="971" spans="1:4" x14ac:dyDescent="0.35">
      <c r="A971">
        <v>547</v>
      </c>
      <c r="B971">
        <v>531</v>
      </c>
      <c r="C971">
        <v>488</v>
      </c>
      <c r="D971">
        <v>525</v>
      </c>
    </row>
    <row r="972" spans="1:4" x14ac:dyDescent="0.35">
      <c r="A972">
        <v>544</v>
      </c>
      <c r="B972">
        <v>528</v>
      </c>
      <c r="C972">
        <v>492</v>
      </c>
      <c r="D972">
        <v>525</v>
      </c>
    </row>
    <row r="973" spans="1:4" x14ac:dyDescent="0.35">
      <c r="A973">
        <v>546</v>
      </c>
      <c r="B973">
        <v>533</v>
      </c>
      <c r="C973">
        <v>492</v>
      </c>
      <c r="D973">
        <v>510</v>
      </c>
    </row>
    <row r="974" spans="1:4" x14ac:dyDescent="0.35">
      <c r="A974">
        <v>544</v>
      </c>
      <c r="B974">
        <v>528</v>
      </c>
      <c r="C974">
        <v>493</v>
      </c>
      <c r="D974">
        <v>515</v>
      </c>
    </row>
    <row r="975" spans="1:4" x14ac:dyDescent="0.35">
      <c r="A975">
        <v>539</v>
      </c>
      <c r="B975">
        <v>529</v>
      </c>
      <c r="C975">
        <v>488</v>
      </c>
      <c r="D975">
        <v>517</v>
      </c>
    </row>
    <row r="976" spans="1:4" x14ac:dyDescent="0.35">
      <c r="A976">
        <v>543</v>
      </c>
      <c r="B976">
        <v>532</v>
      </c>
      <c r="C976">
        <v>492</v>
      </c>
      <c r="D976">
        <v>518</v>
      </c>
    </row>
    <row r="977" spans="1:4" x14ac:dyDescent="0.35">
      <c r="A977">
        <v>541</v>
      </c>
      <c r="B977">
        <v>527</v>
      </c>
      <c r="C977">
        <v>494</v>
      </c>
      <c r="D977">
        <v>523</v>
      </c>
    </row>
    <row r="978" spans="1:4" x14ac:dyDescent="0.35">
      <c r="A978">
        <v>540</v>
      </c>
      <c r="B978">
        <v>531</v>
      </c>
      <c r="C978">
        <v>491</v>
      </c>
      <c r="D978">
        <v>522</v>
      </c>
    </row>
    <row r="979" spans="1:4" x14ac:dyDescent="0.35">
      <c r="A979">
        <v>541</v>
      </c>
      <c r="B979">
        <v>526</v>
      </c>
      <c r="C979">
        <v>490</v>
      </c>
      <c r="D979">
        <v>514</v>
      </c>
    </row>
    <row r="980" spans="1:4" x14ac:dyDescent="0.35">
      <c r="A980">
        <v>546</v>
      </c>
      <c r="B980">
        <v>534</v>
      </c>
      <c r="C980">
        <v>489</v>
      </c>
      <c r="D980">
        <v>520</v>
      </c>
    </row>
    <row r="981" spans="1:4" x14ac:dyDescent="0.35">
      <c r="A981">
        <v>542</v>
      </c>
      <c r="B981">
        <v>530</v>
      </c>
      <c r="C981">
        <v>496</v>
      </c>
      <c r="D981">
        <v>519</v>
      </c>
    </row>
    <row r="982" spans="1:4" x14ac:dyDescent="0.35">
      <c r="A982">
        <v>547</v>
      </c>
      <c r="B982">
        <v>530</v>
      </c>
      <c r="C982">
        <v>492</v>
      </c>
      <c r="D982">
        <v>512</v>
      </c>
    </row>
    <row r="983" spans="1:4" x14ac:dyDescent="0.35">
      <c r="A983">
        <v>543</v>
      </c>
      <c r="B983">
        <v>527</v>
      </c>
      <c r="C983">
        <v>490</v>
      </c>
      <c r="D983">
        <v>517</v>
      </c>
    </row>
    <row r="984" spans="1:4" x14ac:dyDescent="0.35">
      <c r="A984">
        <v>544</v>
      </c>
      <c r="B984">
        <v>525</v>
      </c>
      <c r="C984">
        <v>489</v>
      </c>
      <c r="D984">
        <v>520</v>
      </c>
    </row>
    <row r="985" spans="1:4" x14ac:dyDescent="0.35">
      <c r="A985">
        <v>542</v>
      </c>
      <c r="B985">
        <v>531</v>
      </c>
      <c r="C985">
        <v>487</v>
      </c>
      <c r="D985">
        <v>513</v>
      </c>
    </row>
    <row r="986" spans="1:4" x14ac:dyDescent="0.35">
      <c r="A986">
        <v>542</v>
      </c>
      <c r="B986">
        <v>529</v>
      </c>
      <c r="C986">
        <v>492</v>
      </c>
      <c r="D986">
        <v>515</v>
      </c>
    </row>
    <row r="987" spans="1:4" x14ac:dyDescent="0.35">
      <c r="A987">
        <v>543</v>
      </c>
      <c r="B987">
        <v>533</v>
      </c>
      <c r="C987">
        <v>495</v>
      </c>
      <c r="D987">
        <v>513</v>
      </c>
    </row>
    <row r="988" spans="1:4" x14ac:dyDescent="0.35">
      <c r="A988">
        <v>545</v>
      </c>
      <c r="B988">
        <v>528</v>
      </c>
      <c r="C988">
        <v>489</v>
      </c>
      <c r="D988">
        <v>522</v>
      </c>
    </row>
    <row r="989" spans="1:4" x14ac:dyDescent="0.35">
      <c r="A989">
        <v>540</v>
      </c>
      <c r="B989">
        <v>529</v>
      </c>
      <c r="C989">
        <v>492</v>
      </c>
      <c r="D989">
        <v>516</v>
      </c>
    </row>
    <row r="990" spans="1:4" x14ac:dyDescent="0.35">
      <c r="A990">
        <v>545</v>
      </c>
      <c r="B990">
        <v>529</v>
      </c>
      <c r="C990">
        <v>496</v>
      </c>
      <c r="D990">
        <v>523</v>
      </c>
    </row>
    <row r="991" spans="1:4" x14ac:dyDescent="0.35">
      <c r="A991">
        <v>541</v>
      </c>
      <c r="B991">
        <v>542</v>
      </c>
      <c r="C991">
        <v>488</v>
      </c>
      <c r="D991">
        <v>523</v>
      </c>
    </row>
    <row r="992" spans="1:4" x14ac:dyDescent="0.35">
      <c r="A992">
        <v>546</v>
      </c>
      <c r="B992">
        <v>528</v>
      </c>
      <c r="C992">
        <v>488</v>
      </c>
      <c r="D992">
        <v>517</v>
      </c>
    </row>
    <row r="993" spans="1:4" x14ac:dyDescent="0.35">
      <c r="A993">
        <v>540</v>
      </c>
      <c r="B993">
        <v>534</v>
      </c>
      <c r="C993">
        <v>494</v>
      </c>
      <c r="D993">
        <v>516</v>
      </c>
    </row>
    <row r="994" spans="1:4" x14ac:dyDescent="0.35">
      <c r="A994">
        <v>537</v>
      </c>
      <c r="B994">
        <v>528</v>
      </c>
      <c r="C994">
        <v>492</v>
      </c>
      <c r="D994">
        <v>521</v>
      </c>
    </row>
    <row r="995" spans="1:4" x14ac:dyDescent="0.35">
      <c r="A995">
        <v>544</v>
      </c>
      <c r="B995">
        <v>532</v>
      </c>
      <c r="C995">
        <v>487</v>
      </c>
      <c r="D995">
        <v>516</v>
      </c>
    </row>
    <row r="996" spans="1:4" x14ac:dyDescent="0.35">
      <c r="A996">
        <v>545</v>
      </c>
      <c r="B996">
        <v>535</v>
      </c>
      <c r="C996">
        <v>489</v>
      </c>
      <c r="D996">
        <v>519</v>
      </c>
    </row>
    <row r="997" spans="1:4" x14ac:dyDescent="0.35">
      <c r="A997">
        <v>537</v>
      </c>
      <c r="B997">
        <v>528</v>
      </c>
      <c r="C997">
        <v>500</v>
      </c>
      <c r="D997">
        <v>516</v>
      </c>
    </row>
    <row r="998" spans="1:4" x14ac:dyDescent="0.35">
      <c r="A998">
        <v>546</v>
      </c>
      <c r="B998">
        <v>532</v>
      </c>
      <c r="C998">
        <v>492</v>
      </c>
      <c r="D998">
        <v>524</v>
      </c>
    </row>
    <row r="999" spans="1:4" x14ac:dyDescent="0.35">
      <c r="A999">
        <v>541</v>
      </c>
      <c r="B999">
        <v>533</v>
      </c>
      <c r="C999">
        <v>491</v>
      </c>
      <c r="D999">
        <v>527</v>
      </c>
    </row>
    <row r="1000" spans="1:4" x14ac:dyDescent="0.35">
      <c r="A1000">
        <v>542</v>
      </c>
      <c r="B1000">
        <v>530</v>
      </c>
      <c r="C1000">
        <v>486</v>
      </c>
      <c r="D1000">
        <v>513</v>
      </c>
    </row>
    <row r="1001" spans="1:4" x14ac:dyDescent="0.35">
      <c r="A1001">
        <v>542</v>
      </c>
      <c r="B1001">
        <v>525</v>
      </c>
      <c r="C1001">
        <v>490</v>
      </c>
      <c r="D1001">
        <v>510</v>
      </c>
    </row>
    <row r="1002" spans="1:4" x14ac:dyDescent="0.35">
      <c r="A1002">
        <v>544</v>
      </c>
      <c r="B1002">
        <v>531</v>
      </c>
      <c r="C1002">
        <v>489</v>
      </c>
      <c r="D1002">
        <v>516</v>
      </c>
    </row>
  </sheetData>
  <mergeCells count="1">
    <mergeCell ref="A1:D1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3C852-A209-4AF1-BB90-E357B30B66A3}">
  <dimension ref="A1:O11"/>
  <sheetViews>
    <sheetView workbookViewId="0">
      <selection activeCell="H15" sqref="H15"/>
    </sheetView>
  </sheetViews>
  <sheetFormatPr defaultRowHeight="14.5" x14ac:dyDescent="0.35"/>
  <cols>
    <col min="1" max="1" width="9.453125" bestFit="1" customWidth="1"/>
    <col min="2" max="2" width="9.08984375" bestFit="1" customWidth="1"/>
    <col min="3" max="3" width="9.90625" bestFit="1" customWidth="1"/>
    <col min="4" max="4" width="6.81640625" bestFit="1" customWidth="1"/>
  </cols>
  <sheetData>
    <row r="1" spans="1:15" x14ac:dyDescent="0.35">
      <c r="A1" s="11" t="s">
        <v>52</v>
      </c>
      <c r="B1" s="11"/>
      <c r="C1" s="11"/>
      <c r="D1" s="11"/>
      <c r="E1" t="s">
        <v>51</v>
      </c>
      <c r="G1" s="11" t="s">
        <v>53</v>
      </c>
      <c r="H1" s="11"/>
      <c r="I1" s="11"/>
      <c r="J1" s="11"/>
      <c r="L1" s="11" t="s">
        <v>54</v>
      </c>
      <c r="M1" s="11"/>
      <c r="N1" s="11"/>
      <c r="O1" s="11"/>
    </row>
    <row r="2" spans="1:15" x14ac:dyDescent="0.35">
      <c r="A2" t="s">
        <v>47</v>
      </c>
      <c r="B2" t="s">
        <v>48</v>
      </c>
      <c r="C2" t="s">
        <v>49</v>
      </c>
      <c r="D2" t="s">
        <v>50</v>
      </c>
      <c r="G2" t="s">
        <v>47</v>
      </c>
      <c r="H2" t="s">
        <v>48</v>
      </c>
      <c r="I2" t="s">
        <v>49</v>
      </c>
      <c r="J2" t="s">
        <v>50</v>
      </c>
      <c r="L2" t="s">
        <v>47</v>
      </c>
      <c r="M2" t="s">
        <v>48</v>
      </c>
      <c r="N2" t="s">
        <v>49</v>
      </c>
      <c r="O2" t="s">
        <v>50</v>
      </c>
    </row>
    <row r="3" spans="1:15" x14ac:dyDescent="0.35">
      <c r="A3">
        <v>2</v>
      </c>
      <c r="B3">
        <v>20000</v>
      </c>
      <c r="C3">
        <v>2</v>
      </c>
      <c r="D3">
        <v>3.74</v>
      </c>
      <c r="G3">
        <v>0</v>
      </c>
      <c r="H3">
        <v>20000</v>
      </c>
      <c r="I3">
        <v>2</v>
      </c>
      <c r="J3">
        <v>38.36</v>
      </c>
      <c r="L3">
        <v>0</v>
      </c>
      <c r="M3">
        <v>20000</v>
      </c>
      <c r="N3">
        <v>0</v>
      </c>
      <c r="O3">
        <v>419.26</v>
      </c>
    </row>
    <row r="4" spans="1:15" x14ac:dyDescent="0.35">
      <c r="A4">
        <v>2</v>
      </c>
      <c r="B4">
        <v>2000</v>
      </c>
      <c r="C4">
        <v>2</v>
      </c>
      <c r="D4">
        <v>6.02</v>
      </c>
      <c r="G4">
        <v>0</v>
      </c>
      <c r="H4">
        <v>20000</v>
      </c>
      <c r="I4">
        <v>20</v>
      </c>
      <c r="J4">
        <v>62.02</v>
      </c>
    </row>
    <row r="5" spans="1:15" x14ac:dyDescent="0.35">
      <c r="A5">
        <v>2</v>
      </c>
      <c r="B5">
        <v>2000</v>
      </c>
      <c r="C5">
        <v>2</v>
      </c>
      <c r="D5">
        <v>6.02</v>
      </c>
      <c r="G5">
        <v>0</v>
      </c>
      <c r="H5">
        <v>20000</v>
      </c>
      <c r="I5">
        <v>0</v>
      </c>
      <c r="J5">
        <v>26.51</v>
      </c>
    </row>
    <row r="6" spans="1:15" x14ac:dyDescent="0.35">
      <c r="A6">
        <v>2</v>
      </c>
      <c r="B6">
        <v>200000</v>
      </c>
      <c r="C6">
        <v>2</v>
      </c>
      <c r="D6">
        <v>3.36</v>
      </c>
      <c r="G6">
        <v>0</v>
      </c>
      <c r="H6">
        <v>20000</v>
      </c>
      <c r="I6">
        <v>0</v>
      </c>
      <c r="J6">
        <v>9.93</v>
      </c>
    </row>
    <row r="7" spans="1:15" x14ac:dyDescent="0.35">
      <c r="A7">
        <v>20</v>
      </c>
      <c r="B7">
        <v>20000</v>
      </c>
      <c r="C7">
        <v>2</v>
      </c>
      <c r="D7">
        <v>3.99</v>
      </c>
      <c r="G7">
        <v>0</v>
      </c>
      <c r="H7">
        <v>20000</v>
      </c>
      <c r="I7">
        <v>0</v>
      </c>
      <c r="J7">
        <v>12.29</v>
      </c>
    </row>
    <row r="8" spans="1:15" x14ac:dyDescent="0.35">
      <c r="A8">
        <v>0</v>
      </c>
      <c r="B8">
        <v>20000</v>
      </c>
      <c r="C8">
        <v>2</v>
      </c>
      <c r="D8">
        <v>3.53</v>
      </c>
    </row>
    <row r="9" spans="1:15" x14ac:dyDescent="0.35">
      <c r="A9">
        <v>0</v>
      </c>
      <c r="B9">
        <v>20000</v>
      </c>
      <c r="C9">
        <v>20</v>
      </c>
      <c r="D9">
        <v>3.91</v>
      </c>
    </row>
    <row r="10" spans="1:15" x14ac:dyDescent="0.35">
      <c r="A10">
        <v>0</v>
      </c>
      <c r="B10">
        <v>20000</v>
      </c>
      <c r="C10">
        <v>0</v>
      </c>
      <c r="D10">
        <v>152.69</v>
      </c>
    </row>
    <row r="11" spans="1:15" x14ac:dyDescent="0.35">
      <c r="A11">
        <v>0</v>
      </c>
      <c r="B11">
        <v>20000</v>
      </c>
      <c r="C11">
        <v>2</v>
      </c>
      <c r="D11">
        <v>2.89</v>
      </c>
    </row>
  </sheetData>
  <mergeCells count="3">
    <mergeCell ref="A1:D1"/>
    <mergeCell ref="G1:J1"/>
    <mergeCell ref="L1:O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88D02-E3EA-4985-8751-5D31CC807DF4}">
  <dimension ref="A1:F15"/>
  <sheetViews>
    <sheetView workbookViewId="0">
      <selection activeCell="B2" sqref="B2"/>
    </sheetView>
  </sheetViews>
  <sheetFormatPr defaultRowHeight="14.5" x14ac:dyDescent="0.35"/>
  <cols>
    <col min="1" max="1" width="15.08984375" bestFit="1" customWidth="1"/>
    <col min="2" max="2" width="12.1796875" bestFit="1" customWidth="1"/>
    <col min="3" max="3" width="16.1796875" bestFit="1" customWidth="1"/>
    <col min="4" max="4" width="15.36328125" bestFit="1" customWidth="1"/>
    <col min="5" max="5" width="11.81640625" bestFit="1" customWidth="1"/>
  </cols>
  <sheetData>
    <row r="1" spans="1:6" x14ac:dyDescent="0.35">
      <c r="A1" t="s">
        <v>20</v>
      </c>
      <c r="B1" t="s">
        <v>21</v>
      </c>
      <c r="C1" t="s">
        <v>22</v>
      </c>
      <c r="D1" t="s">
        <v>23</v>
      </c>
    </row>
    <row r="2" spans="1:6" x14ac:dyDescent="0.35">
      <c r="A2">
        <v>1200</v>
      </c>
      <c r="B2">
        <f>0.02</f>
        <v>0.02</v>
      </c>
      <c r="C2">
        <f>B2/1000</f>
        <v>2.0000000000000002E-5</v>
      </c>
      <c r="D2">
        <f>A2*C2*10</f>
        <v>0.24</v>
      </c>
    </row>
    <row r="4" spans="1:6" x14ac:dyDescent="0.35">
      <c r="B4" t="s">
        <v>24</v>
      </c>
      <c r="C4" t="s">
        <v>25</v>
      </c>
      <c r="D4" t="s">
        <v>23</v>
      </c>
    </row>
    <row r="5" spans="1:6" x14ac:dyDescent="0.35">
      <c r="B5">
        <f>10-C2</f>
        <v>9.9999800000000008</v>
      </c>
      <c r="C5">
        <f>20*10^-3</f>
        <v>0.02</v>
      </c>
      <c r="D5">
        <f>B5*C5</f>
        <v>0.19999960000000003</v>
      </c>
    </row>
    <row r="6" spans="1:6" x14ac:dyDescent="0.35">
      <c r="D6" t="s">
        <v>26</v>
      </c>
      <c r="E6" t="s">
        <v>27</v>
      </c>
      <c r="F6" t="s">
        <v>28</v>
      </c>
    </row>
    <row r="7" spans="1:6" x14ac:dyDescent="0.35">
      <c r="D7">
        <f>(D2+D5)</f>
        <v>0.43999960000000005</v>
      </c>
      <c r="E7">
        <f>D7/3600</f>
        <v>1.2222211111111113E-4</v>
      </c>
      <c r="F7">
        <f>E7*365*24*60*6</f>
        <v>385.43964960000005</v>
      </c>
    </row>
    <row r="9" spans="1:6" x14ac:dyDescent="0.35">
      <c r="B9" t="s">
        <v>21</v>
      </c>
      <c r="C9" t="s">
        <v>22</v>
      </c>
      <c r="D9" t="s">
        <v>23</v>
      </c>
    </row>
    <row r="10" spans="1:6" x14ac:dyDescent="0.35">
      <c r="B10">
        <v>100</v>
      </c>
      <c r="C10">
        <f>B10/1000</f>
        <v>0.1</v>
      </c>
      <c r="D10">
        <f>22*(10^-9)*(10^3)</f>
        <v>2.2000000000000003E-5</v>
      </c>
    </row>
    <row r="12" spans="1:6" x14ac:dyDescent="0.35">
      <c r="B12" t="s">
        <v>24</v>
      </c>
      <c r="C12" t="s">
        <v>25</v>
      </c>
      <c r="D12" t="s">
        <v>23</v>
      </c>
    </row>
    <row r="13" spans="1:6" x14ac:dyDescent="0.35">
      <c r="B13">
        <f>10-C10</f>
        <v>9.9</v>
      </c>
      <c r="C13">
        <f>10^-2+0.001</f>
        <v>1.0999999999999999E-2</v>
      </c>
      <c r="D13">
        <f>B13*C13</f>
        <v>0.1089</v>
      </c>
    </row>
    <row r="14" spans="1:6" x14ac:dyDescent="0.35">
      <c r="D14" t="s">
        <v>26</v>
      </c>
      <c r="E14" t="s">
        <v>27</v>
      </c>
      <c r="F14" t="s">
        <v>28</v>
      </c>
    </row>
    <row r="15" spans="1:6" x14ac:dyDescent="0.35">
      <c r="D15">
        <f>(D10+D13)</f>
        <v>0.10892199999999999</v>
      </c>
      <c r="E15">
        <f>D15/3600</f>
        <v>3.0256111111111109E-5</v>
      </c>
      <c r="F15">
        <f>E15*365*24*60*6</f>
        <v>95.415671999999986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79FA0-50A4-430A-8B69-2B4B40B0FA86}">
  <dimension ref="A1:C12"/>
  <sheetViews>
    <sheetView topLeftCell="A10" zoomScale="85" zoomScaleNormal="85" workbookViewId="0">
      <selection activeCell="B12" sqref="B12"/>
    </sheetView>
  </sheetViews>
  <sheetFormatPr defaultRowHeight="14.5" x14ac:dyDescent="0.35"/>
  <cols>
    <col min="2" max="2" width="11.81640625" bestFit="1" customWidth="1"/>
    <col min="3" max="3" width="6.1796875" bestFit="1" customWidth="1"/>
  </cols>
  <sheetData>
    <row r="1" spans="1:3" x14ac:dyDescent="0.35">
      <c r="A1" t="s">
        <v>10</v>
      </c>
    </row>
    <row r="2" spans="1:3" x14ac:dyDescent="0.35">
      <c r="A2" t="s">
        <v>0</v>
      </c>
      <c r="B2" t="s">
        <v>11</v>
      </c>
      <c r="C2" t="s">
        <v>8</v>
      </c>
    </row>
    <row r="3" spans="1:3" x14ac:dyDescent="0.35">
      <c r="A3">
        <v>24.1</v>
      </c>
      <c r="B3">
        <v>3.19</v>
      </c>
      <c r="C3">
        <v>0.108</v>
      </c>
    </row>
    <row r="4" spans="1:3" x14ac:dyDescent="0.35">
      <c r="A4">
        <v>54.6</v>
      </c>
      <c r="B4">
        <v>2.823</v>
      </c>
      <c r="C4">
        <v>0.13600000000000001</v>
      </c>
    </row>
    <row r="5" spans="1:3" x14ac:dyDescent="0.35">
      <c r="A5">
        <v>86.3</v>
      </c>
      <c r="B5">
        <v>2.7559999999999998</v>
      </c>
      <c r="C5">
        <v>0.16300000000000001</v>
      </c>
    </row>
    <row r="6" spans="1:3" x14ac:dyDescent="0.35">
      <c r="A6">
        <v>133</v>
      </c>
      <c r="B6">
        <v>2.1389999999999998</v>
      </c>
      <c r="C6">
        <v>0.192</v>
      </c>
    </row>
    <row r="7" spans="1:3" x14ac:dyDescent="0.35">
      <c r="A7">
        <v>216</v>
      </c>
      <c r="B7">
        <v>1.92</v>
      </c>
      <c r="C7">
        <v>0.26200000000000001</v>
      </c>
    </row>
    <row r="8" spans="1:3" x14ac:dyDescent="0.35">
      <c r="A8">
        <v>288</v>
      </c>
      <c r="B8">
        <v>1.7809999999999999</v>
      </c>
      <c r="C8">
        <v>0.34399999999999997</v>
      </c>
    </row>
    <row r="9" spans="1:3" x14ac:dyDescent="0.35">
      <c r="A9">
        <v>390</v>
      </c>
      <c r="B9">
        <v>1.7270000000000001</v>
      </c>
      <c r="C9">
        <v>0.40500000000000003</v>
      </c>
    </row>
    <row r="10" spans="1:3" x14ac:dyDescent="0.35">
      <c r="A10">
        <v>1007</v>
      </c>
      <c r="B10">
        <v>0.73599999999999999</v>
      </c>
      <c r="C10">
        <v>0.74</v>
      </c>
    </row>
    <row r="11" spans="1:3" x14ac:dyDescent="0.35">
      <c r="A11">
        <v>1288</v>
      </c>
      <c r="B11">
        <v>0.20499999999999999</v>
      </c>
      <c r="C11">
        <v>1.325</v>
      </c>
    </row>
    <row r="12" spans="1:3" x14ac:dyDescent="0.35">
      <c r="A12">
        <v>5420</v>
      </c>
      <c r="B12">
        <v>0.20499999999999999</v>
      </c>
      <c r="C12">
        <v>1.825</v>
      </c>
    </row>
  </sheetData>
  <sortState xmlns:xlrd2="http://schemas.microsoft.com/office/spreadsheetml/2017/richdata2" ref="A3:C12">
    <sortCondition ref="A3:A12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48829-76DF-4369-B9D5-87C7A3D2FA33}">
  <dimension ref="A1:Y63"/>
  <sheetViews>
    <sheetView topLeftCell="A11" zoomScale="65" zoomScaleNormal="100" workbookViewId="0">
      <selection activeCell="U68" sqref="U68"/>
    </sheetView>
  </sheetViews>
  <sheetFormatPr defaultRowHeight="14.5" x14ac:dyDescent="0.35"/>
  <cols>
    <col min="2" max="2" width="11.81640625" bestFit="1" customWidth="1"/>
    <col min="3" max="3" width="14.81640625" bestFit="1" customWidth="1"/>
    <col min="4" max="4" width="6.1796875" bestFit="1" customWidth="1"/>
    <col min="5" max="5" width="9.08984375" bestFit="1" customWidth="1"/>
  </cols>
  <sheetData>
    <row r="1" spans="1:7" x14ac:dyDescent="0.35">
      <c r="A1" t="s">
        <v>12</v>
      </c>
      <c r="B1" t="s">
        <v>19</v>
      </c>
    </row>
    <row r="2" spans="1:7" x14ac:dyDescent="0.35">
      <c r="A2" t="s">
        <v>13</v>
      </c>
      <c r="B2" t="s">
        <v>11</v>
      </c>
      <c r="C2" t="s">
        <v>15</v>
      </c>
      <c r="D2" t="s">
        <v>8</v>
      </c>
      <c r="E2" t="s">
        <v>16</v>
      </c>
      <c r="F2" t="s">
        <v>17</v>
      </c>
      <c r="G2" t="s">
        <v>18</v>
      </c>
    </row>
    <row r="3" spans="1:7" x14ac:dyDescent="0.35">
      <c r="A3" t="s">
        <v>14</v>
      </c>
      <c r="B3">
        <v>3.0550000000000002</v>
      </c>
      <c r="C3">
        <v>1.2999999999999999E-2</v>
      </c>
      <c r="D3">
        <v>3.2559999999999998</v>
      </c>
      <c r="E3">
        <v>1.603</v>
      </c>
      <c r="F3">
        <f>B3-C3</f>
        <v>3.0420000000000003</v>
      </c>
      <c r="G3">
        <f>D3-E3</f>
        <v>1.6529999999999998</v>
      </c>
    </row>
    <row r="4" spans="1:7" x14ac:dyDescent="0.35">
      <c r="A4">
        <v>0</v>
      </c>
      <c r="B4">
        <v>3.6179999999999999</v>
      </c>
      <c r="C4">
        <v>1.2999999999999999E-2</v>
      </c>
      <c r="D4">
        <v>2.3919999999999999</v>
      </c>
      <c r="E4">
        <v>0.78400000000000003</v>
      </c>
      <c r="F4">
        <f t="shared" ref="F4:F8" si="0">B4-C4</f>
        <v>3.605</v>
      </c>
      <c r="G4">
        <f t="shared" ref="G4:G8" si="1">D4-E4</f>
        <v>1.6079999999999999</v>
      </c>
    </row>
    <row r="5" spans="1:7" x14ac:dyDescent="0.35">
      <c r="A5">
        <v>24.1</v>
      </c>
      <c r="B5">
        <v>3.4020000000000001</v>
      </c>
      <c r="C5">
        <v>1.2999999999999999E-2</v>
      </c>
      <c r="D5">
        <v>2.4449999999999998</v>
      </c>
      <c r="E5">
        <v>0.79700000000000004</v>
      </c>
      <c r="F5">
        <f t="shared" si="0"/>
        <v>3.3890000000000002</v>
      </c>
      <c r="G5">
        <f t="shared" si="1"/>
        <v>1.6479999999999997</v>
      </c>
    </row>
    <row r="6" spans="1:7" x14ac:dyDescent="0.35">
      <c r="A6">
        <v>54.6</v>
      </c>
      <c r="B6">
        <v>3.9</v>
      </c>
      <c r="C6">
        <v>1.2999999999999999E-2</v>
      </c>
      <c r="D6">
        <v>2.4300000000000002</v>
      </c>
      <c r="E6">
        <v>0.81100000000000005</v>
      </c>
      <c r="F6">
        <f t="shared" si="0"/>
        <v>3.887</v>
      </c>
      <c r="G6">
        <f t="shared" si="1"/>
        <v>1.6190000000000002</v>
      </c>
    </row>
    <row r="7" spans="1:7" x14ac:dyDescent="0.35">
      <c r="A7">
        <v>86.3</v>
      </c>
      <c r="B7">
        <v>3.6150000000000002</v>
      </c>
      <c r="C7">
        <v>1.2999999999999999E-2</v>
      </c>
      <c r="D7">
        <v>2.5249999999999999</v>
      </c>
      <c r="E7">
        <v>0.82399999999999995</v>
      </c>
      <c r="F7">
        <f t="shared" si="0"/>
        <v>3.6020000000000003</v>
      </c>
      <c r="G7">
        <f t="shared" si="1"/>
        <v>1.7010000000000001</v>
      </c>
    </row>
    <row r="8" spans="1:7" x14ac:dyDescent="0.35">
      <c r="A8">
        <v>133</v>
      </c>
      <c r="B8">
        <v>3.4020000000000001</v>
      </c>
      <c r="C8">
        <v>1.2999999999999999E-2</v>
      </c>
      <c r="D8">
        <v>2.5649999999999999</v>
      </c>
      <c r="E8">
        <v>0.877</v>
      </c>
      <c r="F8">
        <f t="shared" si="0"/>
        <v>3.3890000000000002</v>
      </c>
      <c r="G8">
        <f t="shared" si="1"/>
        <v>1.6879999999999999</v>
      </c>
    </row>
    <row r="9" spans="1:7" x14ac:dyDescent="0.35">
      <c r="A9">
        <v>216</v>
      </c>
      <c r="B9">
        <v>3.3359999999999999</v>
      </c>
      <c r="C9">
        <v>1.2999999999999999E-2</v>
      </c>
      <c r="D9">
        <v>2.6840000000000002</v>
      </c>
      <c r="E9">
        <v>0.877</v>
      </c>
      <c r="F9">
        <f>B9-C9</f>
        <v>3.323</v>
      </c>
      <c r="G9">
        <f>D9-E9</f>
        <v>1.8070000000000002</v>
      </c>
    </row>
    <row r="10" spans="1:7" x14ac:dyDescent="0.35">
      <c r="A10">
        <v>288</v>
      </c>
      <c r="B10">
        <v>2.472</v>
      </c>
      <c r="C10">
        <v>1.2999999999999999E-2</v>
      </c>
      <c r="D10">
        <v>2.8039999999999998</v>
      </c>
      <c r="E10">
        <v>0.85</v>
      </c>
      <c r="F10">
        <f>B10-C10</f>
        <v>2.4590000000000001</v>
      </c>
      <c r="G10">
        <f>D10-E10</f>
        <v>1.9539999999999997</v>
      </c>
    </row>
    <row r="11" spans="1:7" x14ac:dyDescent="0.35">
      <c r="A11">
        <v>390</v>
      </c>
      <c r="B11">
        <v>0.19800000000000001</v>
      </c>
      <c r="C11">
        <v>1.2999999999999999E-2</v>
      </c>
      <c r="D11">
        <v>2.87</v>
      </c>
      <c r="E11">
        <v>0.85</v>
      </c>
      <c r="F11">
        <f>B11-C11</f>
        <v>0.185</v>
      </c>
      <c r="G11">
        <f>D11-E11</f>
        <v>2.02</v>
      </c>
    </row>
    <row r="12" spans="1:7" x14ac:dyDescent="0.35">
      <c r="A12">
        <v>1007</v>
      </c>
      <c r="B12">
        <v>1.103</v>
      </c>
      <c r="C12">
        <v>1.2999999999999999E-2</v>
      </c>
      <c r="D12">
        <v>3.2</v>
      </c>
      <c r="E12">
        <v>0.81100000000000005</v>
      </c>
      <c r="F12">
        <f>B12-C12</f>
        <v>1.0900000000000001</v>
      </c>
      <c r="G12">
        <f>D12-E12</f>
        <v>2.3890000000000002</v>
      </c>
    </row>
    <row r="36" spans="1:4" x14ac:dyDescent="0.35">
      <c r="A36" t="s">
        <v>12</v>
      </c>
      <c r="B36" t="s">
        <v>19</v>
      </c>
    </row>
    <row r="37" spans="1:4" x14ac:dyDescent="0.35">
      <c r="A37" t="s">
        <v>13</v>
      </c>
      <c r="B37" t="s">
        <v>8</v>
      </c>
      <c r="C37" t="s">
        <v>16</v>
      </c>
      <c r="D37" t="s">
        <v>18</v>
      </c>
    </row>
    <row r="38" spans="1:4" x14ac:dyDescent="0.35">
      <c r="A38" t="s">
        <v>14</v>
      </c>
      <c r="B38">
        <v>2.2469999999999999</v>
      </c>
      <c r="C38">
        <v>0</v>
      </c>
      <c r="D38">
        <f t="shared" ref="D38:D47" si="2">B38-C38</f>
        <v>2.2469999999999999</v>
      </c>
    </row>
    <row r="39" spans="1:4" x14ac:dyDescent="0.35">
      <c r="A39">
        <v>0</v>
      </c>
      <c r="B39">
        <v>1.6259999999999999</v>
      </c>
      <c r="C39">
        <v>0</v>
      </c>
      <c r="D39">
        <f t="shared" si="2"/>
        <v>1.6259999999999999</v>
      </c>
    </row>
    <row r="40" spans="1:4" x14ac:dyDescent="0.35">
      <c r="A40">
        <v>24.1</v>
      </c>
      <c r="B40">
        <v>1.661</v>
      </c>
      <c r="C40">
        <v>0</v>
      </c>
      <c r="D40">
        <f t="shared" si="2"/>
        <v>1.661</v>
      </c>
    </row>
    <row r="41" spans="1:4" x14ac:dyDescent="0.35">
      <c r="A41">
        <v>54.6</v>
      </c>
      <c r="B41">
        <v>1.681</v>
      </c>
      <c r="C41">
        <v>0</v>
      </c>
      <c r="D41">
        <f t="shared" si="2"/>
        <v>1.681</v>
      </c>
    </row>
    <row r="42" spans="1:4" x14ac:dyDescent="0.35">
      <c r="A42">
        <v>86.3</v>
      </c>
      <c r="B42">
        <v>1.73</v>
      </c>
      <c r="C42">
        <v>0</v>
      </c>
      <c r="D42">
        <f t="shared" si="2"/>
        <v>1.73</v>
      </c>
    </row>
    <row r="43" spans="1:4" x14ac:dyDescent="0.35">
      <c r="A43">
        <v>133</v>
      </c>
      <c r="B43">
        <v>1.7589999999999999</v>
      </c>
      <c r="C43">
        <v>0</v>
      </c>
      <c r="D43">
        <f t="shared" si="2"/>
        <v>1.7589999999999999</v>
      </c>
    </row>
    <row r="44" spans="1:4" x14ac:dyDescent="0.35">
      <c r="A44">
        <v>216</v>
      </c>
      <c r="B44">
        <v>1.863</v>
      </c>
      <c r="C44">
        <v>0</v>
      </c>
      <c r="D44">
        <f t="shared" si="2"/>
        <v>1.863</v>
      </c>
    </row>
    <row r="45" spans="1:4" x14ac:dyDescent="0.35">
      <c r="A45">
        <v>288</v>
      </c>
      <c r="B45">
        <v>1.9259999999999999</v>
      </c>
      <c r="C45">
        <v>0</v>
      </c>
      <c r="D45">
        <f t="shared" si="2"/>
        <v>1.9259999999999999</v>
      </c>
    </row>
    <row r="46" spans="1:4" x14ac:dyDescent="0.35">
      <c r="A46">
        <v>390</v>
      </c>
      <c r="B46">
        <v>2.08</v>
      </c>
      <c r="C46">
        <v>0</v>
      </c>
      <c r="D46">
        <f t="shared" si="2"/>
        <v>2.08</v>
      </c>
    </row>
    <row r="47" spans="1:4" x14ac:dyDescent="0.35">
      <c r="A47">
        <v>1007</v>
      </c>
      <c r="B47">
        <v>2.4790000000000001</v>
      </c>
      <c r="C47">
        <v>0</v>
      </c>
      <c r="D47">
        <f t="shared" si="2"/>
        <v>2.4790000000000001</v>
      </c>
    </row>
    <row r="63" spans="25:25" x14ac:dyDescent="0.35">
      <c r="Y63" t="s">
        <v>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5EF25-A595-43AA-8B90-CF16BDD30318}">
  <dimension ref="A1:Q18"/>
  <sheetViews>
    <sheetView zoomScale="96" workbookViewId="0">
      <selection activeCell="R19" sqref="R19"/>
    </sheetView>
  </sheetViews>
  <sheetFormatPr defaultRowHeight="14.5" x14ac:dyDescent="0.35"/>
  <sheetData>
    <row r="1" spans="1:17" x14ac:dyDescent="0.35">
      <c r="B1" t="s">
        <v>35</v>
      </c>
      <c r="C1" t="s">
        <v>33</v>
      </c>
      <c r="D1" t="s">
        <v>32</v>
      </c>
      <c r="E1" t="s">
        <v>34</v>
      </c>
      <c r="F1" t="s">
        <v>37</v>
      </c>
    </row>
    <row r="2" spans="1:17" x14ac:dyDescent="0.35">
      <c r="A2" t="s">
        <v>13</v>
      </c>
      <c r="B2" t="s">
        <v>29</v>
      </c>
      <c r="C2" t="s">
        <v>30</v>
      </c>
      <c r="D2" t="s">
        <v>31</v>
      </c>
    </row>
    <row r="3" spans="1:17" x14ac:dyDescent="0.35">
      <c r="A3">
        <v>0</v>
      </c>
      <c r="B3">
        <v>2389.21</v>
      </c>
      <c r="C3">
        <v>495.98</v>
      </c>
      <c r="D3">
        <f>B3-C3</f>
        <v>1893.23</v>
      </c>
    </row>
    <row r="4" spans="1:17" x14ac:dyDescent="0.35">
      <c r="A4">
        <v>24.1</v>
      </c>
      <c r="B4">
        <v>2462.8200000000002</v>
      </c>
      <c r="C4">
        <v>495.84</v>
      </c>
      <c r="D4">
        <f t="shared" ref="D4:D18" si="0">B4-C4</f>
        <v>1966.9800000000002</v>
      </c>
    </row>
    <row r="5" spans="1:17" x14ac:dyDescent="0.35">
      <c r="A5">
        <v>54.6</v>
      </c>
      <c r="B5">
        <v>2503.85</v>
      </c>
      <c r="C5">
        <v>496.3</v>
      </c>
      <c r="D5">
        <f t="shared" si="0"/>
        <v>2007.55</v>
      </c>
    </row>
    <row r="6" spans="1:17" x14ac:dyDescent="0.35">
      <c r="A6">
        <v>86.3</v>
      </c>
      <c r="B6">
        <v>2551.34</v>
      </c>
      <c r="C6">
        <v>496.38</v>
      </c>
      <c r="D6">
        <f t="shared" si="0"/>
        <v>2054.96</v>
      </c>
    </row>
    <row r="7" spans="1:17" x14ac:dyDescent="0.35">
      <c r="A7">
        <v>133</v>
      </c>
      <c r="B7">
        <v>2664.45</v>
      </c>
      <c r="C7">
        <v>496.09</v>
      </c>
      <c r="D7">
        <f t="shared" si="0"/>
        <v>2168.3599999999997</v>
      </c>
    </row>
    <row r="8" spans="1:17" x14ac:dyDescent="0.35">
      <c r="A8">
        <v>216</v>
      </c>
      <c r="B8">
        <v>2729.21</v>
      </c>
      <c r="C8">
        <v>496.08</v>
      </c>
      <c r="D8">
        <f t="shared" si="0"/>
        <v>2233.13</v>
      </c>
    </row>
    <row r="9" spans="1:17" x14ac:dyDescent="0.35">
      <c r="A9">
        <v>288</v>
      </c>
      <c r="B9">
        <v>2821.16</v>
      </c>
      <c r="C9">
        <v>496.61</v>
      </c>
      <c r="D9">
        <f t="shared" si="0"/>
        <v>2324.5499999999997</v>
      </c>
    </row>
    <row r="10" spans="1:17" x14ac:dyDescent="0.35">
      <c r="A10">
        <v>390</v>
      </c>
      <c r="B10">
        <v>2943.11</v>
      </c>
      <c r="C10">
        <v>495.89</v>
      </c>
      <c r="D10">
        <f t="shared" si="0"/>
        <v>2447.2200000000003</v>
      </c>
    </row>
    <row r="11" spans="1:17" x14ac:dyDescent="0.35">
      <c r="A11">
        <v>596</v>
      </c>
      <c r="B11">
        <v>3292.93</v>
      </c>
      <c r="C11">
        <v>496.02</v>
      </c>
      <c r="D11">
        <f t="shared" si="0"/>
        <v>2796.91</v>
      </c>
    </row>
    <row r="12" spans="1:17" x14ac:dyDescent="0.35">
      <c r="A12">
        <v>750</v>
      </c>
      <c r="B12">
        <v>3857.64</v>
      </c>
      <c r="C12">
        <v>496.82</v>
      </c>
      <c r="D12">
        <f t="shared" si="0"/>
        <v>3360.8199999999997</v>
      </c>
    </row>
    <row r="13" spans="1:17" x14ac:dyDescent="0.35">
      <c r="A13">
        <v>1007</v>
      </c>
      <c r="B13">
        <v>3447.33</v>
      </c>
      <c r="C13">
        <v>496.49</v>
      </c>
      <c r="D13">
        <f t="shared" si="0"/>
        <v>2950.84</v>
      </c>
    </row>
    <row r="14" spans="1:17" x14ac:dyDescent="0.35">
      <c r="A14">
        <v>1288</v>
      </c>
      <c r="B14">
        <v>3839.7</v>
      </c>
      <c r="C14">
        <v>496.68</v>
      </c>
      <c r="D14">
        <f t="shared" si="0"/>
        <v>3343.02</v>
      </c>
    </row>
    <row r="15" spans="1:17" x14ac:dyDescent="0.35">
      <c r="A15">
        <v>1838</v>
      </c>
      <c r="B15">
        <v>5171.75</v>
      </c>
      <c r="C15">
        <v>497.82</v>
      </c>
      <c r="D15">
        <f t="shared" si="0"/>
        <v>4673.93</v>
      </c>
      <c r="Q15" t="s">
        <v>36</v>
      </c>
    </row>
    <row r="16" spans="1:17" x14ac:dyDescent="0.35">
      <c r="A16">
        <v>2539</v>
      </c>
      <c r="B16">
        <v>4779.22</v>
      </c>
      <c r="C16">
        <v>497.23</v>
      </c>
      <c r="D16">
        <f t="shared" si="0"/>
        <v>4281.99</v>
      </c>
    </row>
    <row r="17" spans="1:4" x14ac:dyDescent="0.35">
      <c r="A17">
        <v>3003</v>
      </c>
      <c r="B17">
        <v>4813.09</v>
      </c>
      <c r="C17">
        <v>497.11</v>
      </c>
      <c r="D17">
        <f t="shared" si="0"/>
        <v>4315.9800000000005</v>
      </c>
    </row>
    <row r="18" spans="1:4" x14ac:dyDescent="0.35">
      <c r="A18">
        <v>3517</v>
      </c>
      <c r="B18">
        <v>4982.79</v>
      </c>
      <c r="C18">
        <v>497.24</v>
      </c>
      <c r="D18">
        <f t="shared" si="0"/>
        <v>4485.55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5C01F-ACAE-452A-9DC7-F7912C1257C6}">
  <dimension ref="A1:I72"/>
  <sheetViews>
    <sheetView zoomScale="96" zoomScaleNormal="86" workbookViewId="0">
      <selection activeCell="I5" sqref="I5"/>
    </sheetView>
  </sheetViews>
  <sheetFormatPr defaultRowHeight="14.5" x14ac:dyDescent="0.35"/>
  <cols>
    <col min="4" max="4" width="10.453125" bestFit="1" customWidth="1"/>
    <col min="9" max="9" width="12.1796875" bestFit="1" customWidth="1"/>
  </cols>
  <sheetData>
    <row r="1" spans="1:9" x14ac:dyDescent="0.35">
      <c r="A1" t="s">
        <v>13</v>
      </c>
      <c r="B1" t="s">
        <v>29</v>
      </c>
      <c r="C1" t="s">
        <v>30</v>
      </c>
      <c r="D1" t="s">
        <v>31</v>
      </c>
      <c r="E1" t="s">
        <v>39</v>
      </c>
      <c r="F1" t="s">
        <v>38</v>
      </c>
    </row>
    <row r="2" spans="1:9" x14ac:dyDescent="0.35">
      <c r="A2">
        <v>0</v>
      </c>
      <c r="B2">
        <v>2052.34</v>
      </c>
      <c r="C2">
        <v>496.1</v>
      </c>
      <c r="D2">
        <f>B2-C2</f>
        <v>1556.2400000000002</v>
      </c>
      <c r="F2" cm="1">
        <f t="array" ref="F2:H2">LINEST($A$2:$A$17,$B$2:$C$17)</f>
        <v>175.56812588659207</v>
      </c>
      <c r="G2">
        <v>1.7765447044106417</v>
      </c>
      <c r="H2">
        <v>-90838.816407262828</v>
      </c>
      <c r="I2">
        <f>H2+G2*B2+F2*C2</f>
        <v>-93.395396274368977</v>
      </c>
    </row>
    <row r="3" spans="1:9" x14ac:dyDescent="0.35">
      <c r="A3">
        <v>24.1</v>
      </c>
      <c r="B3">
        <v>2085.8000000000002</v>
      </c>
      <c r="C3">
        <v>495.93</v>
      </c>
      <c r="D3">
        <f t="shared" ref="D3:D17" si="0">B3-C3</f>
        <v>1589.8700000000001</v>
      </c>
      <c r="F3" cm="1">
        <f t="array" ref="F3:H3">LINEST($A$2:$A$17,$B$2:$C$17)</f>
        <v>175.56812588659207</v>
      </c>
      <c r="G3">
        <v>1.7765447044106417</v>
      </c>
      <c r="H3">
        <v>-90838.816407262828</v>
      </c>
      <c r="I3">
        <f t="shared" ref="I3:I17" si="1">H3+G3*B3+F3*C3</f>
        <v>-63.798791865512612</v>
      </c>
    </row>
    <row r="4" spans="1:9" x14ac:dyDescent="0.35">
      <c r="A4">
        <v>54.6</v>
      </c>
      <c r="B4">
        <v>2108</v>
      </c>
      <c r="C4">
        <v>496.18</v>
      </c>
      <c r="D4">
        <f t="shared" si="0"/>
        <v>1611.82</v>
      </c>
      <c r="F4" cm="1">
        <f t="array" ref="F4:H4">LINEST($A$2:$A$17,$B$2:$C$17)</f>
        <v>175.56812588659207</v>
      </c>
      <c r="G4">
        <v>1.7765447044106417</v>
      </c>
      <c r="H4">
        <v>-90838.816407262828</v>
      </c>
      <c r="I4">
        <f t="shared" si="1"/>
        <v>19.532532044060645</v>
      </c>
    </row>
    <row r="5" spans="1:9" x14ac:dyDescent="0.35">
      <c r="A5">
        <v>86.3</v>
      </c>
      <c r="B5">
        <v>2116.3200000000002</v>
      </c>
      <c r="C5">
        <v>495.82</v>
      </c>
      <c r="D5">
        <f t="shared" si="0"/>
        <v>1620.5000000000002</v>
      </c>
      <c r="F5" cm="1">
        <f t="array" ref="F5:H5">LINEST($A$2:$A$17,$B$2:$C$17)</f>
        <v>175.56812588659207</v>
      </c>
      <c r="G5">
        <v>1.7765447044106417</v>
      </c>
      <c r="H5">
        <v>-90838.816407262828</v>
      </c>
      <c r="I5">
        <f t="shared" si="1"/>
        <v>-28.891141334417625</v>
      </c>
    </row>
    <row r="6" spans="1:9" x14ac:dyDescent="0.35">
      <c r="A6">
        <v>133</v>
      </c>
      <c r="B6">
        <v>2157.2199999999998</v>
      </c>
      <c r="C6">
        <v>496.14</v>
      </c>
      <c r="D6">
        <f t="shared" si="0"/>
        <v>1661.08</v>
      </c>
      <c r="F6" cm="1">
        <f t="array" ref="F6:H6">LINEST($A$2:$A$17,$B$2:$C$17)</f>
        <v>175.56812588659207</v>
      </c>
      <c r="G6">
        <v>1.7765447044106417</v>
      </c>
      <c r="H6">
        <v>-90838.816407262828</v>
      </c>
      <c r="I6">
        <f t="shared" si="1"/>
        <v>99.951337359685567</v>
      </c>
    </row>
    <row r="7" spans="1:9" x14ac:dyDescent="0.35">
      <c r="A7">
        <v>216</v>
      </c>
      <c r="B7">
        <v>2194.4</v>
      </c>
      <c r="C7">
        <v>495.82</v>
      </c>
      <c r="D7">
        <f t="shared" si="0"/>
        <v>1698.5800000000002</v>
      </c>
      <c r="F7" cm="1">
        <f t="array" ref="F7:H7">LINEST($A$2:$A$17,$B$2:$C$17)</f>
        <v>175.56812588659207</v>
      </c>
      <c r="G7">
        <v>1.7765447044106417</v>
      </c>
      <c r="H7">
        <v>-90838.816407262828</v>
      </c>
      <c r="I7">
        <f t="shared" si="1"/>
        <v>109.82146918596118</v>
      </c>
    </row>
    <row r="8" spans="1:9" x14ac:dyDescent="0.35">
      <c r="A8">
        <v>288</v>
      </c>
      <c r="B8">
        <v>2270.9899999999998</v>
      </c>
      <c r="C8">
        <v>496.15</v>
      </c>
      <c r="D8">
        <f t="shared" si="0"/>
        <v>1774.8399999999997</v>
      </c>
      <c r="F8" cm="1">
        <f t="array" ref="F8:H8">LINEST($A$2:$A$17,$B$2:$C$17)</f>
        <v>175.56812588659207</v>
      </c>
      <c r="G8">
        <v>1.7765447044106417</v>
      </c>
      <c r="H8">
        <v>-90838.816407262828</v>
      </c>
      <c r="I8">
        <f t="shared" si="1"/>
        <v>303.82450963933661</v>
      </c>
    </row>
    <row r="9" spans="1:9" x14ac:dyDescent="0.35">
      <c r="A9">
        <v>390</v>
      </c>
      <c r="B9">
        <v>2378.56</v>
      </c>
      <c r="C9">
        <v>495.79</v>
      </c>
      <c r="D9">
        <f t="shared" si="0"/>
        <v>1882.77</v>
      </c>
      <c r="F9" cm="1">
        <f t="array" ref="F9:H9">LINEST($A$2:$A$17,$B$2:$C$17)</f>
        <v>175.56812588659207</v>
      </c>
      <c r="G9">
        <v>1.7765447044106417</v>
      </c>
      <c r="H9">
        <v>-90838.816407262828</v>
      </c>
      <c r="I9">
        <f t="shared" si="1"/>
        <v>431.72289817364071</v>
      </c>
    </row>
    <row r="10" spans="1:9" x14ac:dyDescent="0.35">
      <c r="A10">
        <v>596</v>
      </c>
      <c r="B10">
        <v>2512.35</v>
      </c>
      <c r="C10">
        <v>496.3</v>
      </c>
      <c r="D10">
        <f t="shared" si="0"/>
        <v>2016.05</v>
      </c>
      <c r="F10" cm="1">
        <f t="array" ref="F10:H10">LINEST($A$2:$A$17,$B$2:$C$17)</f>
        <v>175.56812588659207</v>
      </c>
      <c r="G10">
        <v>1.7765447044106417</v>
      </c>
      <c r="H10">
        <v>-90838.816407262828</v>
      </c>
      <c r="I10">
        <f t="shared" si="1"/>
        <v>758.94655837889877</v>
      </c>
    </row>
    <row r="11" spans="1:9" x14ac:dyDescent="0.35">
      <c r="A11">
        <v>839</v>
      </c>
      <c r="B11">
        <v>2637.74</v>
      </c>
      <c r="C11">
        <v>496.34</v>
      </c>
      <c r="D11">
        <f t="shared" si="0"/>
        <v>2141.3999999999996</v>
      </c>
      <c r="F11" cm="1">
        <f t="array" ref="F11:H11">LINEST($A$2:$A$17,$B$2:$C$17)</f>
        <v>175.56812588659207</v>
      </c>
      <c r="G11">
        <v>1.7765447044106417</v>
      </c>
      <c r="H11">
        <v>-90838.816407262828</v>
      </c>
      <c r="I11">
        <f t="shared" si="1"/>
        <v>988.73022390040569</v>
      </c>
    </row>
    <row r="12" spans="1:9" x14ac:dyDescent="0.35">
      <c r="A12">
        <v>1007</v>
      </c>
      <c r="B12">
        <v>2719.85</v>
      </c>
      <c r="C12">
        <v>496.36</v>
      </c>
      <c r="D12">
        <f t="shared" si="0"/>
        <v>2223.4899999999998</v>
      </c>
      <c r="F12" cm="1">
        <f t="array" ref="F12:H12">LINEST($A$2:$A$17,$B$2:$C$17)</f>
        <v>175.56812588659207</v>
      </c>
      <c r="G12">
        <v>1.7765447044106417</v>
      </c>
      <c r="H12">
        <v>-90838.816407262828</v>
      </c>
      <c r="I12">
        <f t="shared" si="1"/>
        <v>1138.1136720972863</v>
      </c>
    </row>
    <row r="13" spans="1:9" x14ac:dyDescent="0.35">
      <c r="A13">
        <v>1288</v>
      </c>
      <c r="B13">
        <v>2830.49</v>
      </c>
      <c r="C13">
        <v>496.28</v>
      </c>
      <c r="D13">
        <f t="shared" si="0"/>
        <v>2334.21</v>
      </c>
      <c r="F13" cm="1">
        <f t="array" ref="F13:H13">LINEST($A$2:$A$17,$B$2:$C$17)</f>
        <v>175.56812588659207</v>
      </c>
      <c r="G13">
        <v>1.7765447044106417</v>
      </c>
      <c r="H13">
        <v>-90838.816407262828</v>
      </c>
      <c r="I13">
        <f t="shared" si="1"/>
        <v>1320.6251281223522</v>
      </c>
    </row>
    <row r="14" spans="1:9" x14ac:dyDescent="0.35">
      <c r="A14">
        <v>1827</v>
      </c>
      <c r="B14">
        <v>3245.56</v>
      </c>
      <c r="C14">
        <v>496.65</v>
      </c>
      <c r="D14">
        <f t="shared" si="0"/>
        <v>2748.91</v>
      </c>
      <c r="F14" cm="1">
        <f t="array" ref="F14:H14">LINEST($A$2:$A$17,$B$2:$C$17)</f>
        <v>175.56812588659207</v>
      </c>
      <c r="G14">
        <v>1.7765447044106417</v>
      </c>
      <c r="H14">
        <v>-90838.816407262828</v>
      </c>
      <c r="I14">
        <f t="shared" si="1"/>
        <v>2122.9757451601326</v>
      </c>
    </row>
    <row r="15" spans="1:9" x14ac:dyDescent="0.35">
      <c r="A15">
        <v>2539</v>
      </c>
      <c r="B15">
        <v>3462.93</v>
      </c>
      <c r="C15">
        <v>497.25</v>
      </c>
      <c r="D15">
        <f t="shared" si="0"/>
        <v>2965.68</v>
      </c>
      <c r="F15" cm="1">
        <f t="array" ref="F15:H15">LINEST($A$2:$A$17,$B$2:$C$17)</f>
        <v>175.56812588659207</v>
      </c>
      <c r="G15">
        <v>1.7765447044106417</v>
      </c>
      <c r="H15">
        <v>-90838.816407262828</v>
      </c>
      <c r="I15">
        <f t="shared" si="1"/>
        <v>2614.4841430898232</v>
      </c>
    </row>
    <row r="16" spans="1:9" x14ac:dyDescent="0.35">
      <c r="A16">
        <v>3003</v>
      </c>
      <c r="B16">
        <v>3618.2</v>
      </c>
      <c r="C16">
        <v>497.14</v>
      </c>
      <c r="D16">
        <f t="shared" si="0"/>
        <v>3121.06</v>
      </c>
      <c r="F16" cm="1">
        <f t="array" ref="F16:H16">LINEST($A$2:$A$17,$B$2:$C$17)</f>
        <v>175.56812588659207</v>
      </c>
      <c r="G16">
        <v>1.7765447044106417</v>
      </c>
      <c r="H16">
        <v>-90838.816407262828</v>
      </c>
      <c r="I16">
        <f t="shared" si="1"/>
        <v>2871.0157454961445</v>
      </c>
    </row>
    <row r="17" spans="1:9" x14ac:dyDescent="0.35">
      <c r="A17">
        <v>3394</v>
      </c>
      <c r="B17">
        <v>3753.09</v>
      </c>
      <c r="C17">
        <v>497.03</v>
      </c>
      <c r="D17">
        <f t="shared" si="0"/>
        <v>3256.0600000000004</v>
      </c>
      <c r="F17" cm="1">
        <f t="array" ref="F17:H17">LINEST($A$2:$A$17,$B$2:$C$17)</f>
        <v>175.56812588659207</v>
      </c>
      <c r="G17">
        <v>1.7765447044106417</v>
      </c>
      <c r="H17">
        <v>-90838.816407262828</v>
      </c>
      <c r="I17">
        <f t="shared" si="1"/>
        <v>3091.3413668265566</v>
      </c>
    </row>
    <row r="19" spans="1:9" x14ac:dyDescent="0.35">
      <c r="B19" t="s">
        <v>40</v>
      </c>
      <c r="D19" s="1">
        <v>45001</v>
      </c>
    </row>
    <row r="20" spans="1:9" x14ac:dyDescent="0.35">
      <c r="A20" t="s">
        <v>13</v>
      </c>
      <c r="B20" t="s">
        <v>29</v>
      </c>
      <c r="C20" t="s">
        <v>30</v>
      </c>
      <c r="D20" t="s">
        <v>31</v>
      </c>
    </row>
    <row r="21" spans="1:9" x14ac:dyDescent="0.35">
      <c r="A21">
        <v>0</v>
      </c>
      <c r="B21">
        <v>2285.4299999999998</v>
      </c>
      <c r="C21">
        <v>653.24</v>
      </c>
      <c r="D21">
        <f>B21-C21</f>
        <v>1632.1899999999998</v>
      </c>
      <c r="F21" cm="1">
        <f t="array" ref="F21:H21">LINEST($A$21:$A$36,$B$21:$C$36)</f>
        <v>-0.23324620076466654</v>
      </c>
      <c r="G21">
        <v>1.9784543277970923</v>
      </c>
      <c r="H21">
        <v>-4550.5019814795496</v>
      </c>
      <c r="I21">
        <f t="shared" ref="I21:I36" si="2">H21+G21*B21+F21*C21</f>
        <v>-181.24885528975219</v>
      </c>
    </row>
    <row r="22" spans="1:9" x14ac:dyDescent="0.35">
      <c r="A22">
        <v>24.1</v>
      </c>
      <c r="B22">
        <v>2323.29</v>
      </c>
      <c r="C22">
        <v>643.44000000000005</v>
      </c>
      <c r="D22">
        <f t="shared" ref="D22:D36" si="3">B22-C22</f>
        <v>1679.85</v>
      </c>
      <c r="F22" cm="1">
        <f t="array" ref="F22:H22">LINEST($A$21:$A$36,$B$21:$C$36)</f>
        <v>-0.23324620076466654</v>
      </c>
      <c r="G22">
        <v>1.9784543277970923</v>
      </c>
      <c r="H22">
        <v>-4550.5019814795496</v>
      </c>
      <c r="I22">
        <f t="shared" si="2"/>
        <v>-104.05876167186025</v>
      </c>
    </row>
    <row r="23" spans="1:9" x14ac:dyDescent="0.35">
      <c r="A23">
        <v>54.6</v>
      </c>
      <c r="B23">
        <v>2340.4699999999998</v>
      </c>
      <c r="C23">
        <v>640.66</v>
      </c>
      <c r="D23">
        <f t="shared" si="3"/>
        <v>1699.81</v>
      </c>
      <c r="F23" cm="1">
        <f t="array" ref="F23:H23">LINEST($A$21:$A$36,$B$21:$C$36)</f>
        <v>-0.23324620076466654</v>
      </c>
      <c r="G23">
        <v>1.9784543277970923</v>
      </c>
      <c r="H23">
        <v>-4550.5019814795496</v>
      </c>
      <c r="I23">
        <f t="shared" si="2"/>
        <v>-69.42049188218104</v>
      </c>
    </row>
    <row r="24" spans="1:9" x14ac:dyDescent="0.35">
      <c r="A24">
        <v>86.3</v>
      </c>
      <c r="B24">
        <v>2422.0500000000002</v>
      </c>
      <c r="C24">
        <v>643.03</v>
      </c>
      <c r="D24">
        <f t="shared" si="3"/>
        <v>1779.0200000000002</v>
      </c>
      <c r="F24" cm="1">
        <f t="array" ref="F24:H24">LINEST($A$21:$A$36,$B$21:$C$36)</f>
        <v>-0.23324620076466654</v>
      </c>
      <c r="G24">
        <v>1.9784543277970923</v>
      </c>
      <c r="H24">
        <v>-4550.5019814795496</v>
      </c>
      <c r="I24">
        <f t="shared" si="2"/>
        <v>91.429018683694267</v>
      </c>
    </row>
    <row r="25" spans="1:9" x14ac:dyDescent="0.35">
      <c r="A25">
        <v>133</v>
      </c>
      <c r="B25">
        <v>2377.9499999999998</v>
      </c>
      <c r="C25">
        <v>608.13</v>
      </c>
      <c r="D25">
        <f t="shared" si="3"/>
        <v>1769.8199999999997</v>
      </c>
      <c r="F25" cm="1">
        <f t="array" ref="F25:H25">LINEST($A$21:$A$36,$B$21:$C$36)</f>
        <v>-0.23324620076466654</v>
      </c>
      <c r="G25">
        <v>1.9784543277970923</v>
      </c>
      <c r="H25">
        <v>-4550.5019814795496</v>
      </c>
      <c r="I25">
        <f t="shared" si="2"/>
        <v>12.319475234528795</v>
      </c>
    </row>
    <row r="26" spans="1:9" x14ac:dyDescent="0.35">
      <c r="A26">
        <v>216</v>
      </c>
      <c r="B26">
        <v>2511.0700000000002</v>
      </c>
      <c r="C26">
        <v>649.04</v>
      </c>
      <c r="D26">
        <f t="shared" si="3"/>
        <v>1862.0300000000002</v>
      </c>
      <c r="F26" cm="1">
        <f t="array" ref="F26:H26">LINEST($A$21:$A$36,$B$21:$C$36)</f>
        <v>-0.23324620076466654</v>
      </c>
      <c r="G26">
        <v>1.9784543277970923</v>
      </c>
      <c r="H26">
        <v>-4550.5019814795496</v>
      </c>
      <c r="I26">
        <f t="shared" si="2"/>
        <v>266.14921327759589</v>
      </c>
    </row>
    <row r="27" spans="1:9" x14ac:dyDescent="0.35">
      <c r="A27">
        <v>288</v>
      </c>
      <c r="B27">
        <v>2508.2399999999998</v>
      </c>
      <c r="C27">
        <v>617.77</v>
      </c>
      <c r="D27">
        <f t="shared" si="3"/>
        <v>1890.4699999999998</v>
      </c>
      <c r="F27" cm="1">
        <f t="array" ref="F27:H27">LINEST($A$21:$A$36,$B$21:$C$36)</f>
        <v>-0.23324620076466654</v>
      </c>
      <c r="G27">
        <v>1.9784543277970923</v>
      </c>
      <c r="H27">
        <v>-4550.5019814795496</v>
      </c>
      <c r="I27">
        <f t="shared" si="2"/>
        <v>267.84379622784104</v>
      </c>
    </row>
    <row r="28" spans="1:9" x14ac:dyDescent="0.35">
      <c r="A28">
        <v>390</v>
      </c>
      <c r="B28">
        <v>2636.37</v>
      </c>
      <c r="C28">
        <v>644.52</v>
      </c>
      <c r="D28">
        <f t="shared" si="3"/>
        <v>1991.85</v>
      </c>
      <c r="F28" cm="1">
        <f t="array" ref="F28:H28">LINEST($A$21:$A$36,$B$21:$C$36)</f>
        <v>-0.23324620076466654</v>
      </c>
      <c r="G28">
        <v>1.9784543277970923</v>
      </c>
      <c r="H28">
        <v>-4550.5019814795496</v>
      </c>
      <c r="I28">
        <f t="shared" si="2"/>
        <v>515.10381337802733</v>
      </c>
    </row>
    <row r="29" spans="1:9" x14ac:dyDescent="0.35">
      <c r="A29">
        <v>596</v>
      </c>
      <c r="B29">
        <v>2767.58</v>
      </c>
      <c r="C29">
        <v>647.48</v>
      </c>
      <c r="D29">
        <f t="shared" si="3"/>
        <v>2120.1</v>
      </c>
      <c r="F29" cm="1">
        <f t="array" ref="F29:H29">LINEST($A$21:$A$36,$B$21:$C$36)</f>
        <v>-0.23324620076466654</v>
      </c>
      <c r="G29">
        <v>1.9784543277970923</v>
      </c>
      <c r="H29">
        <v>-4550.5019814795496</v>
      </c>
      <c r="I29">
        <f t="shared" si="2"/>
        <v>774.00639697402016</v>
      </c>
    </row>
    <row r="30" spans="1:9" x14ac:dyDescent="0.35">
      <c r="A30">
        <v>839</v>
      </c>
      <c r="B30">
        <v>2892.7</v>
      </c>
      <c r="C30">
        <v>625.08000000000004</v>
      </c>
      <c r="D30">
        <f t="shared" si="3"/>
        <v>2267.62</v>
      </c>
      <c r="F30" cm="1">
        <f t="array" ref="F30:H30">LINEST($A$21:$A$36,$B$21:$C$36)</f>
        <v>-0.23324620076466654</v>
      </c>
      <c r="G30">
        <v>1.9784543277970923</v>
      </c>
      <c r="H30">
        <v>-4550.5019814795496</v>
      </c>
      <c r="I30">
        <f t="shared" si="2"/>
        <v>1026.7753173651208</v>
      </c>
    </row>
    <row r="31" spans="1:9" x14ac:dyDescent="0.35">
      <c r="A31">
        <v>1007</v>
      </c>
      <c r="B31">
        <v>2954.58</v>
      </c>
      <c r="C31">
        <v>627.16999999999996</v>
      </c>
      <c r="D31">
        <f t="shared" si="3"/>
        <v>2327.41</v>
      </c>
      <c r="F31" cm="1">
        <f t="array" ref="F31:H31">LINEST($A$21:$A$36,$B$21:$C$36)</f>
        <v>-0.23324620076466654</v>
      </c>
      <c r="G31">
        <v>1.9784543277970923</v>
      </c>
      <c r="H31">
        <v>-4550.5019814795496</v>
      </c>
      <c r="I31">
        <f t="shared" si="2"/>
        <v>1148.7145866096077</v>
      </c>
    </row>
    <row r="32" spans="1:9" x14ac:dyDescent="0.35">
      <c r="A32">
        <v>1288</v>
      </c>
      <c r="B32">
        <v>3056.71</v>
      </c>
      <c r="C32">
        <v>635.5</v>
      </c>
      <c r="D32">
        <f t="shared" si="3"/>
        <v>2421.21</v>
      </c>
      <c r="F32" cm="1">
        <f t="array" ref="F32:H32">LINEST($A$21:$A$36,$B$21:$C$36)</f>
        <v>-0.23324620076466654</v>
      </c>
      <c r="G32">
        <v>1.9784543277970923</v>
      </c>
      <c r="H32">
        <v>-4550.5019814795496</v>
      </c>
      <c r="I32">
        <f t="shared" si="2"/>
        <v>1348.8311862551548</v>
      </c>
    </row>
    <row r="33" spans="1:9" x14ac:dyDescent="0.35">
      <c r="A33">
        <v>1827</v>
      </c>
      <c r="B33">
        <v>3381.69</v>
      </c>
      <c r="C33">
        <v>634.32000000000005</v>
      </c>
      <c r="D33">
        <f t="shared" si="3"/>
        <v>2747.37</v>
      </c>
      <c r="F33" cm="1">
        <f t="array" ref="F33:H33">LINEST($A$21:$A$36,$B$21:$C$36)</f>
        <v>-0.23324620076466654</v>
      </c>
      <c r="G33">
        <v>1.9784543277970923</v>
      </c>
      <c r="H33">
        <v>-4550.5019814795496</v>
      </c>
      <c r="I33">
        <f t="shared" si="2"/>
        <v>1992.0645042195565</v>
      </c>
    </row>
    <row r="34" spans="1:9" x14ac:dyDescent="0.35">
      <c r="A34">
        <v>2539</v>
      </c>
      <c r="B34">
        <v>3651.11</v>
      </c>
      <c r="C34">
        <v>622.48</v>
      </c>
      <c r="D34">
        <f t="shared" si="3"/>
        <v>3028.63</v>
      </c>
      <c r="F34" cm="1">
        <f t="array" ref="F34:H34">LINEST($A$21:$A$36,$B$21:$C$36)</f>
        <v>-0.23324620076466654</v>
      </c>
      <c r="G34">
        <v>1.9784543277970923</v>
      </c>
      <c r="H34">
        <v>-4550.5019814795496</v>
      </c>
      <c r="I34">
        <f t="shared" si="2"/>
        <v>2527.8613042317029</v>
      </c>
    </row>
    <row r="35" spans="1:9" x14ac:dyDescent="0.35">
      <c r="A35">
        <v>3003</v>
      </c>
      <c r="B35">
        <v>3900.52</v>
      </c>
      <c r="C35">
        <v>637.01</v>
      </c>
      <c r="D35">
        <f t="shared" si="3"/>
        <v>3263.51</v>
      </c>
      <c r="F35" cm="1">
        <f t="array" ref="F35:H35">LINEST($A$21:$A$36,$B$21:$C$36)</f>
        <v>-0.23324620076466654</v>
      </c>
      <c r="G35">
        <v>1.9784543277970923</v>
      </c>
      <c r="H35">
        <v>-4550.5019814795496</v>
      </c>
      <c r="I35">
        <f t="shared" si="2"/>
        <v>3017.9185308304645</v>
      </c>
    </row>
    <row r="36" spans="1:9" x14ac:dyDescent="0.35">
      <c r="A36">
        <v>3394</v>
      </c>
      <c r="B36">
        <v>3916.78</v>
      </c>
      <c r="C36">
        <v>634.34</v>
      </c>
      <c r="D36">
        <f t="shared" si="3"/>
        <v>3282.44</v>
      </c>
      <c r="F36" cm="1">
        <f t="array" ref="F36:H36">LINEST($A$21:$A$36,$B$21:$C$36)</f>
        <v>-0.23324620076466654</v>
      </c>
      <c r="G36">
        <v>1.9784543277970923</v>
      </c>
      <c r="H36">
        <v>-4550.5019814795496</v>
      </c>
      <c r="I36">
        <f t="shared" si="2"/>
        <v>3050.7109655564877</v>
      </c>
    </row>
    <row r="38" spans="1:9" x14ac:dyDescent="0.35">
      <c r="A38" t="s">
        <v>144</v>
      </c>
    </row>
    <row r="39" spans="1:9" x14ac:dyDescent="0.35">
      <c r="A39">
        <v>388.66</v>
      </c>
      <c r="B39">
        <v>181.21</v>
      </c>
      <c r="C39">
        <v>207.45</v>
      </c>
      <c r="D39">
        <v>2.3199999999999998</v>
      </c>
    </row>
    <row r="40" spans="1:9" x14ac:dyDescent="0.35">
      <c r="A40">
        <v>519.91999999999996</v>
      </c>
      <c r="B40">
        <v>520.41999999999996</v>
      </c>
      <c r="C40">
        <v>-0.5</v>
      </c>
      <c r="D40">
        <v>1.8</v>
      </c>
    </row>
    <row r="41" spans="1:9" x14ac:dyDescent="0.35">
      <c r="A41">
        <v>181.98</v>
      </c>
      <c r="B41">
        <v>182.19</v>
      </c>
      <c r="C41">
        <v>-0.21</v>
      </c>
      <c r="D41">
        <v>1.96</v>
      </c>
    </row>
    <row r="42" spans="1:9" x14ac:dyDescent="0.35">
      <c r="A42">
        <v>182.83</v>
      </c>
      <c r="B42">
        <v>183</v>
      </c>
      <c r="C42">
        <v>-0.17</v>
      </c>
      <c r="D42">
        <v>1.67</v>
      </c>
    </row>
    <row r="43" spans="1:9" x14ac:dyDescent="0.35">
      <c r="A43">
        <v>495.06</v>
      </c>
      <c r="B43">
        <v>495.63</v>
      </c>
      <c r="C43">
        <v>-0.56999999999999995</v>
      </c>
      <c r="D43">
        <v>1.88</v>
      </c>
    </row>
    <row r="44" spans="1:9" x14ac:dyDescent="0.35">
      <c r="A44">
        <v>291.85000000000002</v>
      </c>
      <c r="B44">
        <v>292.14</v>
      </c>
      <c r="C44">
        <v>-0.28999999999999998</v>
      </c>
      <c r="D44">
        <v>2.1800000000000002</v>
      </c>
    </row>
    <row r="45" spans="1:9" x14ac:dyDescent="0.35">
      <c r="A45">
        <v>167.2</v>
      </c>
      <c r="B45">
        <v>167.09</v>
      </c>
      <c r="C45">
        <v>0.11</v>
      </c>
      <c r="D45">
        <v>1.99</v>
      </c>
    </row>
    <row r="46" spans="1:9" x14ac:dyDescent="0.35">
      <c r="A46">
        <v>187.4</v>
      </c>
      <c r="B46">
        <v>187.41</v>
      </c>
      <c r="C46">
        <v>-0.01</v>
      </c>
      <c r="D46">
        <v>1.91</v>
      </c>
    </row>
    <row r="47" spans="1:9" x14ac:dyDescent="0.35">
      <c r="A47">
        <v>135.11000000000001</v>
      </c>
      <c r="B47">
        <v>135.38</v>
      </c>
      <c r="C47">
        <v>-0.27</v>
      </c>
      <c r="D47">
        <v>1.76</v>
      </c>
    </row>
    <row r="48" spans="1:9" x14ac:dyDescent="0.35">
      <c r="A48">
        <v>185.81</v>
      </c>
      <c r="B48">
        <v>185.7</v>
      </c>
      <c r="C48">
        <v>0.11</v>
      </c>
      <c r="D48">
        <v>2.82</v>
      </c>
    </row>
    <row r="49" spans="1:4" x14ac:dyDescent="0.35">
      <c r="A49">
        <v>126.05</v>
      </c>
      <c r="B49">
        <v>126.22</v>
      </c>
      <c r="C49">
        <v>-0.17</v>
      </c>
      <c r="D49">
        <v>1.78</v>
      </c>
    </row>
    <row r="50" spans="1:4" x14ac:dyDescent="0.35">
      <c r="A50">
        <v>414.91</v>
      </c>
      <c r="B50">
        <v>414.98</v>
      </c>
      <c r="C50">
        <v>-7.0000000000000007E-2</v>
      </c>
      <c r="D50">
        <v>2.37</v>
      </c>
    </row>
    <row r="51" spans="1:4" x14ac:dyDescent="0.35">
      <c r="A51">
        <v>191.67</v>
      </c>
      <c r="B51">
        <v>194.05</v>
      </c>
      <c r="C51">
        <v>-2.38</v>
      </c>
      <c r="D51">
        <v>6.15</v>
      </c>
    </row>
    <row r="52" spans="1:4" x14ac:dyDescent="0.35">
      <c r="A52">
        <v>572.13</v>
      </c>
      <c r="B52">
        <v>572.6</v>
      </c>
      <c r="C52">
        <v>-0.47</v>
      </c>
      <c r="D52">
        <v>1.94</v>
      </c>
    </row>
    <row r="53" spans="1:4" x14ac:dyDescent="0.35">
      <c r="A53">
        <v>573.91999999999996</v>
      </c>
      <c r="B53">
        <v>574.83000000000004</v>
      </c>
      <c r="C53">
        <v>-0.91</v>
      </c>
      <c r="D53">
        <v>2.4700000000000002</v>
      </c>
    </row>
    <row r="54" spans="1:4" x14ac:dyDescent="0.35">
      <c r="A54">
        <v>493.49</v>
      </c>
      <c r="B54">
        <v>493.95</v>
      </c>
      <c r="C54">
        <v>-0.46</v>
      </c>
      <c r="D54">
        <v>2.09</v>
      </c>
    </row>
    <row r="56" spans="1:4" x14ac:dyDescent="0.35">
      <c r="A56" t="s">
        <v>145</v>
      </c>
    </row>
    <row r="57" spans="1:4" x14ac:dyDescent="0.35">
      <c r="A57">
        <v>126.05</v>
      </c>
      <c r="B57">
        <v>126.17</v>
      </c>
      <c r="C57">
        <v>-0.12</v>
      </c>
      <c r="D57">
        <v>2.02</v>
      </c>
    </row>
    <row r="58" spans="1:4" x14ac:dyDescent="0.35">
      <c r="A58">
        <v>126.05</v>
      </c>
      <c r="B58">
        <v>126.4</v>
      </c>
      <c r="C58">
        <v>-0.35</v>
      </c>
      <c r="D58">
        <v>1.61</v>
      </c>
    </row>
    <row r="59" spans="1:4" x14ac:dyDescent="0.35">
      <c r="A59">
        <v>131.15</v>
      </c>
      <c r="B59">
        <v>126.44</v>
      </c>
      <c r="C59">
        <v>4.71</v>
      </c>
      <c r="D59">
        <v>1.97</v>
      </c>
    </row>
    <row r="60" spans="1:4" x14ac:dyDescent="0.35">
      <c r="A60">
        <v>130.72999999999999</v>
      </c>
      <c r="B60">
        <v>126.53</v>
      </c>
      <c r="C60">
        <v>4.2</v>
      </c>
      <c r="D60">
        <v>1.63</v>
      </c>
    </row>
    <row r="61" spans="1:4" x14ac:dyDescent="0.35">
      <c r="A61">
        <v>365.84</v>
      </c>
      <c r="B61">
        <v>361.22</v>
      </c>
      <c r="C61">
        <v>4.62</v>
      </c>
      <c r="D61">
        <v>1.98</v>
      </c>
    </row>
    <row r="62" spans="1:4" x14ac:dyDescent="0.35">
      <c r="A62">
        <v>376.38</v>
      </c>
      <c r="B62">
        <v>371.69</v>
      </c>
      <c r="C62">
        <v>4.6900000000000004</v>
      </c>
      <c r="D62">
        <v>1.86</v>
      </c>
    </row>
    <row r="63" spans="1:4" x14ac:dyDescent="0.35">
      <c r="A63">
        <v>397.75</v>
      </c>
      <c r="B63">
        <v>393.26</v>
      </c>
      <c r="C63">
        <v>4.49</v>
      </c>
      <c r="D63">
        <v>1.68</v>
      </c>
    </row>
    <row r="64" spans="1:4" x14ac:dyDescent="0.35">
      <c r="A64">
        <v>343.34</v>
      </c>
      <c r="B64">
        <v>338.37</v>
      </c>
      <c r="C64">
        <v>4.97</v>
      </c>
      <c r="D64">
        <v>1.88</v>
      </c>
    </row>
    <row r="65" spans="1:4" x14ac:dyDescent="0.35">
      <c r="A65">
        <v>310.70999999999998</v>
      </c>
      <c r="B65">
        <v>305.77999999999997</v>
      </c>
      <c r="C65">
        <v>4.93</v>
      </c>
      <c r="D65">
        <v>2.04</v>
      </c>
    </row>
    <row r="66" spans="1:4" x14ac:dyDescent="0.35">
      <c r="A66">
        <v>380.7</v>
      </c>
      <c r="B66">
        <v>376</v>
      </c>
      <c r="C66">
        <v>4.7</v>
      </c>
      <c r="D66">
        <v>2.21</v>
      </c>
    </row>
    <row r="67" spans="1:4" x14ac:dyDescent="0.35">
      <c r="A67">
        <v>445.45</v>
      </c>
      <c r="B67">
        <v>440.81</v>
      </c>
      <c r="C67">
        <v>4.6399999999999997</v>
      </c>
      <c r="D67">
        <v>2.13</v>
      </c>
    </row>
    <row r="68" spans="1:4" x14ac:dyDescent="0.35">
      <c r="A68">
        <v>526.85</v>
      </c>
      <c r="B68">
        <v>521.74</v>
      </c>
      <c r="C68">
        <v>5.1100000000000003</v>
      </c>
      <c r="D68">
        <v>2.14</v>
      </c>
    </row>
    <row r="69" spans="1:4" x14ac:dyDescent="0.35">
      <c r="A69">
        <v>652.64</v>
      </c>
      <c r="B69">
        <v>647.95000000000005</v>
      </c>
      <c r="C69">
        <v>4.6900000000000004</v>
      </c>
      <c r="D69">
        <v>1.89</v>
      </c>
    </row>
    <row r="70" spans="1:4" x14ac:dyDescent="0.35">
      <c r="A70">
        <v>668.29</v>
      </c>
      <c r="B70">
        <v>663.46</v>
      </c>
      <c r="C70">
        <v>4.83</v>
      </c>
      <c r="D70">
        <v>1.84</v>
      </c>
    </row>
    <row r="71" spans="1:4" x14ac:dyDescent="0.35">
      <c r="A71">
        <v>715.43</v>
      </c>
      <c r="B71">
        <v>710.71</v>
      </c>
      <c r="C71">
        <v>4.72</v>
      </c>
      <c r="D71">
        <v>2.1</v>
      </c>
    </row>
    <row r="72" spans="1:4" x14ac:dyDescent="0.35">
      <c r="A72">
        <v>310.49</v>
      </c>
      <c r="B72">
        <v>306.26</v>
      </c>
      <c r="C72">
        <v>4.2300000000000004</v>
      </c>
      <c r="D72">
        <v>1.9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906F5-3977-46F9-A26E-CFC8436DC47D}">
  <dimension ref="A1:J618"/>
  <sheetViews>
    <sheetView tabSelected="1" topLeftCell="F588" zoomScale="66" zoomScaleNormal="70" workbookViewId="0">
      <selection activeCell="U605" sqref="U605"/>
    </sheetView>
  </sheetViews>
  <sheetFormatPr defaultRowHeight="14.5" x14ac:dyDescent="0.35"/>
  <cols>
    <col min="1" max="1" width="30.453125" bestFit="1" customWidth="1"/>
    <col min="2" max="2" width="22" bestFit="1" customWidth="1"/>
    <col min="3" max="3" width="8.81640625" bestFit="1" customWidth="1"/>
    <col min="4" max="4" width="14.08984375" bestFit="1" customWidth="1"/>
    <col min="5" max="5" width="8.81640625" bestFit="1" customWidth="1"/>
    <col min="6" max="6" width="11.81640625" bestFit="1" customWidth="1"/>
    <col min="7" max="8" width="12.453125" bestFit="1" customWidth="1"/>
  </cols>
  <sheetData>
    <row r="1" spans="1:7" x14ac:dyDescent="0.35">
      <c r="A1" t="s">
        <v>56</v>
      </c>
    </row>
    <row r="2" spans="1:7" x14ac:dyDescent="0.35">
      <c r="A2" t="s">
        <v>47</v>
      </c>
      <c r="B2" t="s">
        <v>48</v>
      </c>
      <c r="C2" t="s">
        <v>49</v>
      </c>
      <c r="D2" t="s">
        <v>55</v>
      </c>
      <c r="E2" t="s">
        <v>57</v>
      </c>
      <c r="F2" t="s">
        <v>58</v>
      </c>
    </row>
    <row r="3" spans="1:7" x14ac:dyDescent="0.35">
      <c r="A3">
        <v>2</v>
      </c>
      <c r="B3">
        <v>20000</v>
      </c>
      <c r="C3">
        <v>2</v>
      </c>
      <c r="D3">
        <v>100</v>
      </c>
      <c r="E3">
        <v>14</v>
      </c>
      <c r="F3" t="s">
        <v>59</v>
      </c>
    </row>
    <row r="5" spans="1:7" x14ac:dyDescent="0.35">
      <c r="B5" t="s">
        <v>41</v>
      </c>
    </row>
    <row r="6" spans="1:7" x14ac:dyDescent="0.35">
      <c r="A6" t="s">
        <v>13</v>
      </c>
      <c r="B6" t="s">
        <v>29</v>
      </c>
      <c r="C6" t="s">
        <v>30</v>
      </c>
      <c r="D6" t="s">
        <v>31</v>
      </c>
      <c r="F6" cm="1">
        <f t="array" ref="F6:G6">LINEST(A7:A22,D7:D22)</f>
        <v>2.0185357562934749</v>
      </c>
      <c r="G6">
        <v>-3385.8421585203232</v>
      </c>
    </row>
    <row r="7" spans="1:7" x14ac:dyDescent="0.35">
      <c r="A7">
        <v>0</v>
      </c>
      <c r="B7">
        <v>2082.13</v>
      </c>
      <c r="C7">
        <v>496.02</v>
      </c>
      <c r="D7">
        <f>B7-C7</f>
        <v>1586.1100000000001</v>
      </c>
    </row>
    <row r="8" spans="1:7" x14ac:dyDescent="0.35">
      <c r="A8">
        <v>24.1</v>
      </c>
      <c r="B8">
        <v>2100.25</v>
      </c>
      <c r="C8">
        <v>495.77</v>
      </c>
      <c r="D8">
        <f t="shared" ref="D8:D22" si="0">B8-C8</f>
        <v>1604.48</v>
      </c>
    </row>
    <row r="9" spans="1:7" x14ac:dyDescent="0.35">
      <c r="A9">
        <v>54.6</v>
      </c>
      <c r="B9">
        <v>2115.9</v>
      </c>
      <c r="C9">
        <v>496.04</v>
      </c>
      <c r="D9">
        <f t="shared" si="0"/>
        <v>1619.8600000000001</v>
      </c>
    </row>
    <row r="10" spans="1:7" x14ac:dyDescent="0.35">
      <c r="A10">
        <v>86.3</v>
      </c>
      <c r="B10">
        <v>2188.85</v>
      </c>
      <c r="C10">
        <v>495.95</v>
      </c>
      <c r="D10">
        <f t="shared" si="0"/>
        <v>1692.8999999999999</v>
      </c>
    </row>
    <row r="11" spans="1:7" x14ac:dyDescent="0.35">
      <c r="A11">
        <v>133</v>
      </c>
      <c r="B11">
        <v>2234.66</v>
      </c>
      <c r="C11">
        <v>495.8</v>
      </c>
      <c r="D11">
        <f t="shared" si="0"/>
        <v>1738.86</v>
      </c>
    </row>
    <row r="12" spans="1:7" x14ac:dyDescent="0.35">
      <c r="A12">
        <v>216</v>
      </c>
      <c r="B12">
        <v>2264.46</v>
      </c>
      <c r="C12">
        <v>495.69</v>
      </c>
      <c r="D12">
        <f t="shared" si="0"/>
        <v>1768.77</v>
      </c>
    </row>
    <row r="13" spans="1:7" x14ac:dyDescent="0.35">
      <c r="A13">
        <v>288</v>
      </c>
      <c r="B13">
        <v>2323.89</v>
      </c>
      <c r="C13">
        <v>495.72</v>
      </c>
      <c r="D13">
        <f t="shared" si="0"/>
        <v>1828.1699999999998</v>
      </c>
    </row>
    <row r="14" spans="1:7" x14ac:dyDescent="0.35">
      <c r="A14">
        <v>390</v>
      </c>
      <c r="B14">
        <v>2440.06</v>
      </c>
      <c r="C14">
        <v>496.35</v>
      </c>
      <c r="D14">
        <f t="shared" si="0"/>
        <v>1943.71</v>
      </c>
    </row>
    <row r="15" spans="1:7" x14ac:dyDescent="0.35">
      <c r="A15">
        <v>596</v>
      </c>
      <c r="B15">
        <v>2546.38</v>
      </c>
      <c r="C15">
        <v>496.35</v>
      </c>
      <c r="D15">
        <f t="shared" si="0"/>
        <v>2050.0300000000002</v>
      </c>
    </row>
    <row r="16" spans="1:7" x14ac:dyDescent="0.35">
      <c r="A16">
        <v>839</v>
      </c>
      <c r="B16">
        <v>2713.18</v>
      </c>
      <c r="C16">
        <v>496.25</v>
      </c>
      <c r="D16">
        <f t="shared" si="0"/>
        <v>2216.9299999999998</v>
      </c>
    </row>
    <row r="17" spans="1:8" x14ac:dyDescent="0.35">
      <c r="A17">
        <v>1007</v>
      </c>
      <c r="B17">
        <v>2743.01</v>
      </c>
      <c r="C17">
        <v>496.33</v>
      </c>
      <c r="D17">
        <f t="shared" si="0"/>
        <v>2246.6800000000003</v>
      </c>
    </row>
    <row r="18" spans="1:8" x14ac:dyDescent="0.35">
      <c r="A18">
        <v>1288</v>
      </c>
      <c r="B18">
        <v>2863.78</v>
      </c>
      <c r="C18">
        <v>496.06</v>
      </c>
      <c r="D18">
        <f t="shared" si="0"/>
        <v>2367.7200000000003</v>
      </c>
    </row>
    <row r="19" spans="1:8" x14ac:dyDescent="0.35">
      <c r="A19">
        <v>1827</v>
      </c>
      <c r="B19">
        <v>3244.4</v>
      </c>
      <c r="C19">
        <v>496.07</v>
      </c>
      <c r="D19">
        <f t="shared" si="0"/>
        <v>2748.33</v>
      </c>
    </row>
    <row r="20" spans="1:8" x14ac:dyDescent="0.35">
      <c r="A20">
        <v>2539</v>
      </c>
      <c r="B20">
        <v>3445.49</v>
      </c>
      <c r="C20">
        <v>496.07</v>
      </c>
      <c r="D20">
        <f t="shared" si="0"/>
        <v>2949.4199999999996</v>
      </c>
    </row>
    <row r="21" spans="1:8" x14ac:dyDescent="0.35">
      <c r="A21">
        <v>3003</v>
      </c>
      <c r="B21">
        <v>3581.62</v>
      </c>
      <c r="C21">
        <v>496.26</v>
      </c>
      <c r="D21">
        <f t="shared" si="0"/>
        <v>3085.3599999999997</v>
      </c>
    </row>
    <row r="22" spans="1:8" x14ac:dyDescent="0.35">
      <c r="A22">
        <v>3394</v>
      </c>
      <c r="B22">
        <v>3657.21</v>
      </c>
      <c r="C22">
        <v>496.05</v>
      </c>
      <c r="D22">
        <f t="shared" si="0"/>
        <v>3161.16</v>
      </c>
    </row>
    <row r="24" spans="1:8" x14ac:dyDescent="0.35">
      <c r="A24" t="s">
        <v>47</v>
      </c>
      <c r="B24" t="s">
        <v>48</v>
      </c>
      <c r="C24" t="s">
        <v>49</v>
      </c>
      <c r="D24" t="s">
        <v>55</v>
      </c>
      <c r="E24" t="s">
        <v>57</v>
      </c>
      <c r="F24" t="s">
        <v>58</v>
      </c>
    </row>
    <row r="25" spans="1:8" x14ac:dyDescent="0.35">
      <c r="A25">
        <v>0</v>
      </c>
      <c r="B25">
        <v>20000</v>
      </c>
      <c r="C25">
        <v>0</v>
      </c>
      <c r="D25">
        <v>100</v>
      </c>
      <c r="E25">
        <v>12</v>
      </c>
      <c r="F25" t="s">
        <v>59</v>
      </c>
    </row>
    <row r="27" spans="1:8" x14ac:dyDescent="0.35">
      <c r="A27" t="s">
        <v>13</v>
      </c>
      <c r="B27" t="s">
        <v>29</v>
      </c>
      <c r="C27" t="s">
        <v>30</v>
      </c>
      <c r="D27" t="s">
        <v>31</v>
      </c>
      <c r="E27" t="s">
        <v>50</v>
      </c>
    </row>
    <row r="28" spans="1:8" x14ac:dyDescent="0.35">
      <c r="A28">
        <v>0</v>
      </c>
      <c r="B28">
        <v>833.06</v>
      </c>
      <c r="C28">
        <v>238.26</v>
      </c>
      <c r="D28">
        <f>B28-C28</f>
        <v>594.79999999999995</v>
      </c>
      <c r="E28">
        <v>3.07</v>
      </c>
      <c r="G28" cm="1">
        <f t="array" ref="G28:H28">LINEST(A28:A37,D28:D37)</f>
        <v>4.7743178570529929</v>
      </c>
      <c r="H28">
        <v>-2849.3961262592802</v>
      </c>
    </row>
    <row r="29" spans="1:8" x14ac:dyDescent="0.35">
      <c r="A29">
        <v>24.1</v>
      </c>
      <c r="B29">
        <v>805.26</v>
      </c>
      <c r="C29">
        <v>215.39</v>
      </c>
      <c r="D29">
        <f t="shared" ref="D29:D30" si="1">B29-C29</f>
        <v>589.87</v>
      </c>
      <c r="E29">
        <v>3.03</v>
      </c>
    </row>
    <row r="30" spans="1:8" x14ac:dyDescent="0.35">
      <c r="A30">
        <v>54.6</v>
      </c>
      <c r="B30">
        <v>869.53</v>
      </c>
      <c r="C30">
        <v>264.64999999999998</v>
      </c>
      <c r="D30">
        <f t="shared" si="1"/>
        <v>604.88</v>
      </c>
      <c r="E30">
        <v>2.7</v>
      </c>
    </row>
    <row r="31" spans="1:8" x14ac:dyDescent="0.35">
      <c r="A31">
        <v>86.3</v>
      </c>
      <c r="B31">
        <v>878.7</v>
      </c>
      <c r="C31">
        <v>257.77</v>
      </c>
      <c r="D31">
        <f t="shared" ref="D31:D37" si="2">B31-C31</f>
        <v>620.93000000000006</v>
      </c>
      <c r="E31">
        <v>4.54</v>
      </c>
    </row>
    <row r="32" spans="1:8" x14ac:dyDescent="0.35">
      <c r="A32">
        <v>133</v>
      </c>
      <c r="B32">
        <v>922.49</v>
      </c>
      <c r="C32">
        <v>281.87</v>
      </c>
      <c r="D32">
        <f t="shared" si="2"/>
        <v>640.62</v>
      </c>
      <c r="E32">
        <v>3.35</v>
      </c>
    </row>
    <row r="33" spans="1:6" x14ac:dyDescent="0.35">
      <c r="A33">
        <v>216</v>
      </c>
      <c r="B33">
        <v>894.35</v>
      </c>
      <c r="C33">
        <v>244.18</v>
      </c>
      <c r="D33">
        <f t="shared" si="2"/>
        <v>650.17000000000007</v>
      </c>
      <c r="E33">
        <v>4.0199999999999996</v>
      </c>
    </row>
    <row r="34" spans="1:6" x14ac:dyDescent="0.35">
      <c r="A34">
        <v>288</v>
      </c>
      <c r="B34">
        <v>854.77</v>
      </c>
      <c r="C34">
        <v>208.27</v>
      </c>
      <c r="D34">
        <f t="shared" si="2"/>
        <v>646.5</v>
      </c>
      <c r="E34">
        <v>4.1399999999999997</v>
      </c>
    </row>
    <row r="35" spans="1:6" x14ac:dyDescent="0.35">
      <c r="A35">
        <v>390</v>
      </c>
      <c r="B35">
        <v>911.59</v>
      </c>
      <c r="C35">
        <v>224.46</v>
      </c>
      <c r="D35">
        <f t="shared" si="2"/>
        <v>687.13</v>
      </c>
      <c r="E35">
        <v>3.94</v>
      </c>
    </row>
    <row r="36" spans="1:6" x14ac:dyDescent="0.35">
      <c r="A36">
        <v>596</v>
      </c>
      <c r="B36">
        <v>909.2</v>
      </c>
      <c r="C36">
        <v>192.13</v>
      </c>
      <c r="D36">
        <f t="shared" si="2"/>
        <v>717.07</v>
      </c>
      <c r="E36">
        <v>3.19</v>
      </c>
    </row>
    <row r="37" spans="1:6" x14ac:dyDescent="0.35">
      <c r="A37">
        <v>839</v>
      </c>
      <c r="B37">
        <v>942.88</v>
      </c>
      <c r="C37">
        <v>176.44</v>
      </c>
      <c r="D37">
        <f t="shared" si="2"/>
        <v>766.44</v>
      </c>
      <c r="E37">
        <v>4.53</v>
      </c>
    </row>
    <row r="39" spans="1:6" x14ac:dyDescent="0.35">
      <c r="A39" t="s">
        <v>40</v>
      </c>
    </row>
    <row r="40" spans="1:6" x14ac:dyDescent="0.35">
      <c r="A40" t="s">
        <v>47</v>
      </c>
      <c r="B40" t="s">
        <v>48</v>
      </c>
      <c r="C40" t="s">
        <v>49</v>
      </c>
      <c r="D40" t="s">
        <v>55</v>
      </c>
      <c r="E40" t="s">
        <v>57</v>
      </c>
      <c r="F40" t="s">
        <v>58</v>
      </c>
    </row>
    <row r="41" spans="1:6" x14ac:dyDescent="0.35">
      <c r="A41">
        <v>0</v>
      </c>
      <c r="B41">
        <v>20000</v>
      </c>
      <c r="C41">
        <v>0</v>
      </c>
      <c r="D41">
        <v>100</v>
      </c>
      <c r="E41">
        <v>14</v>
      </c>
      <c r="F41" t="s">
        <v>59</v>
      </c>
    </row>
    <row r="43" spans="1:6" x14ac:dyDescent="0.35">
      <c r="A43" t="s">
        <v>13</v>
      </c>
      <c r="B43" t="s">
        <v>29</v>
      </c>
      <c r="C43" t="s">
        <v>30</v>
      </c>
      <c r="D43" t="s">
        <v>31</v>
      </c>
      <c r="E43" t="s">
        <v>50</v>
      </c>
    </row>
    <row r="44" spans="1:6" x14ac:dyDescent="0.35">
      <c r="A44">
        <v>0</v>
      </c>
      <c r="B44">
        <v>7099.41</v>
      </c>
      <c r="C44">
        <v>5614.33</v>
      </c>
      <c r="D44">
        <f t="shared" ref="D44:D51" si="3">B44-C44</f>
        <v>1485.08</v>
      </c>
      <c r="E44">
        <v>111.16</v>
      </c>
    </row>
    <row r="45" spans="1:6" x14ac:dyDescent="0.35">
      <c r="A45">
        <v>24.1</v>
      </c>
      <c r="B45">
        <v>7083.31</v>
      </c>
      <c r="C45">
        <v>5593.11</v>
      </c>
      <c r="D45">
        <f t="shared" si="3"/>
        <v>1490.2000000000007</v>
      </c>
      <c r="E45">
        <v>136.68</v>
      </c>
    </row>
    <row r="46" spans="1:6" x14ac:dyDescent="0.35">
      <c r="A46">
        <v>54.6</v>
      </c>
      <c r="B46">
        <v>7084.95</v>
      </c>
      <c r="C46">
        <v>5605.72</v>
      </c>
      <c r="D46">
        <f t="shared" si="3"/>
        <v>1479.2299999999996</v>
      </c>
      <c r="E46">
        <v>125.66</v>
      </c>
    </row>
    <row r="47" spans="1:6" x14ac:dyDescent="0.35">
      <c r="A47">
        <v>86.3</v>
      </c>
      <c r="B47">
        <v>7086.34</v>
      </c>
      <c r="C47">
        <v>5614.83</v>
      </c>
      <c r="D47">
        <f t="shared" si="3"/>
        <v>1471.5100000000002</v>
      </c>
      <c r="E47">
        <v>118.74</v>
      </c>
    </row>
    <row r="48" spans="1:6" x14ac:dyDescent="0.35">
      <c r="A48">
        <v>133</v>
      </c>
      <c r="B48">
        <v>7115.41</v>
      </c>
      <c r="C48">
        <v>5630.34</v>
      </c>
      <c r="D48">
        <f t="shared" si="3"/>
        <v>1485.0699999999997</v>
      </c>
      <c r="E48">
        <v>128.04</v>
      </c>
    </row>
    <row r="49" spans="1:9" x14ac:dyDescent="0.35">
      <c r="A49">
        <v>216</v>
      </c>
      <c r="B49">
        <v>7094.89</v>
      </c>
      <c r="C49">
        <v>5618.67</v>
      </c>
      <c r="D49">
        <f t="shared" si="3"/>
        <v>1476.2200000000003</v>
      </c>
      <c r="E49">
        <v>118.06</v>
      </c>
    </row>
    <row r="50" spans="1:9" x14ac:dyDescent="0.35">
      <c r="A50">
        <v>288</v>
      </c>
      <c r="B50">
        <v>7075.31</v>
      </c>
      <c r="C50">
        <v>5608.98</v>
      </c>
      <c r="D50">
        <f t="shared" si="3"/>
        <v>1466.3300000000008</v>
      </c>
      <c r="E50">
        <v>123.42</v>
      </c>
    </row>
    <row r="51" spans="1:9" x14ac:dyDescent="0.35">
      <c r="A51">
        <v>390</v>
      </c>
      <c r="B51">
        <v>7088.48</v>
      </c>
      <c r="C51">
        <v>5628.95</v>
      </c>
      <c r="D51">
        <f t="shared" si="3"/>
        <v>1459.5299999999997</v>
      </c>
      <c r="E51">
        <v>123.82</v>
      </c>
    </row>
    <row r="53" spans="1:9" x14ac:dyDescent="0.35">
      <c r="A53" t="s">
        <v>60</v>
      </c>
    </row>
    <row r="54" spans="1:9" x14ac:dyDescent="0.35">
      <c r="A54" t="s">
        <v>47</v>
      </c>
      <c r="B54" t="s">
        <v>48</v>
      </c>
      <c r="C54" t="s">
        <v>49</v>
      </c>
      <c r="D54" t="s">
        <v>55</v>
      </c>
      <c r="E54" t="s">
        <v>57</v>
      </c>
      <c r="F54" t="s">
        <v>58</v>
      </c>
    </row>
    <row r="55" spans="1:9" x14ac:dyDescent="0.35">
      <c r="A55">
        <v>0</v>
      </c>
      <c r="B55">
        <v>20000</v>
      </c>
      <c r="C55">
        <v>0</v>
      </c>
      <c r="D55">
        <v>100</v>
      </c>
      <c r="E55">
        <v>14</v>
      </c>
      <c r="F55" t="s">
        <v>59</v>
      </c>
    </row>
    <row r="57" spans="1:9" x14ac:dyDescent="0.35">
      <c r="A57" t="s">
        <v>13</v>
      </c>
      <c r="B57" t="s">
        <v>29</v>
      </c>
      <c r="C57" t="s">
        <v>30</v>
      </c>
      <c r="D57" t="s">
        <v>31</v>
      </c>
      <c r="E57" t="s">
        <v>50</v>
      </c>
      <c r="G57" t="s">
        <v>63</v>
      </c>
    </row>
    <row r="58" spans="1:9" x14ac:dyDescent="0.35">
      <c r="A58">
        <v>0</v>
      </c>
      <c r="B58">
        <v>1674.26</v>
      </c>
      <c r="C58">
        <v>1285.8399999999999</v>
      </c>
      <c r="D58">
        <f>B58-C58</f>
        <v>388.42000000000007</v>
      </c>
      <c r="E58">
        <v>58.29</v>
      </c>
      <c r="F58" t="s">
        <v>39</v>
      </c>
      <c r="G58" t="b">
        <v>1</v>
      </c>
    </row>
    <row r="59" spans="1:9" x14ac:dyDescent="0.35">
      <c r="A59">
        <v>0</v>
      </c>
      <c r="B59">
        <v>1733.24</v>
      </c>
      <c r="C59">
        <v>1327.83</v>
      </c>
      <c r="D59">
        <f t="shared" ref="D59:D97" si="4">B59-C59</f>
        <v>405.41000000000008</v>
      </c>
      <c r="E59">
        <v>69.47</v>
      </c>
      <c r="F59" t="s">
        <v>39</v>
      </c>
      <c r="G59" t="b">
        <v>1</v>
      </c>
    </row>
    <row r="60" spans="1:9" x14ac:dyDescent="0.35">
      <c r="A60">
        <v>0</v>
      </c>
      <c r="B60">
        <v>1708.1</v>
      </c>
      <c r="C60">
        <v>1314.03</v>
      </c>
      <c r="D60">
        <f t="shared" si="4"/>
        <v>394.06999999999994</v>
      </c>
      <c r="E60">
        <v>69.16</v>
      </c>
      <c r="F60" t="s">
        <v>39</v>
      </c>
      <c r="G60" t="b">
        <v>1</v>
      </c>
    </row>
    <row r="61" spans="1:9" x14ac:dyDescent="0.35">
      <c r="A61">
        <v>0</v>
      </c>
      <c r="B61">
        <v>1705.54</v>
      </c>
      <c r="C61">
        <v>1309.77</v>
      </c>
      <c r="D61">
        <f t="shared" si="4"/>
        <v>395.77</v>
      </c>
      <c r="E61">
        <v>40.97</v>
      </c>
      <c r="F61" t="s">
        <v>39</v>
      </c>
      <c r="G61" t="b">
        <v>1</v>
      </c>
    </row>
    <row r="62" spans="1:9" x14ac:dyDescent="0.35">
      <c r="A62">
        <v>0</v>
      </c>
      <c r="B62">
        <v>1686.29</v>
      </c>
      <c r="C62">
        <v>1300.05</v>
      </c>
      <c r="D62">
        <f t="shared" si="4"/>
        <v>386.24</v>
      </c>
      <c r="E62">
        <v>62.09</v>
      </c>
      <c r="F62" t="s">
        <v>39</v>
      </c>
      <c r="G62" t="b">
        <v>1</v>
      </c>
    </row>
    <row r="63" spans="1:9" x14ac:dyDescent="0.35">
      <c r="A63">
        <v>0</v>
      </c>
      <c r="B63">
        <v>1706.57</v>
      </c>
      <c r="C63">
        <v>1302.99</v>
      </c>
      <c r="D63">
        <f t="shared" si="4"/>
        <v>403.57999999999993</v>
      </c>
      <c r="E63">
        <v>47.53</v>
      </c>
      <c r="F63" t="s">
        <v>40</v>
      </c>
      <c r="G63" t="b">
        <v>1</v>
      </c>
    </row>
    <row r="64" spans="1:9" x14ac:dyDescent="0.35">
      <c r="A64">
        <v>0</v>
      </c>
      <c r="B64">
        <v>1717.16</v>
      </c>
      <c r="C64">
        <v>1308.4000000000001</v>
      </c>
      <c r="D64">
        <f t="shared" si="4"/>
        <v>408.76</v>
      </c>
      <c r="E64">
        <v>45.38</v>
      </c>
      <c r="F64" t="s">
        <v>40</v>
      </c>
      <c r="G64" t="b">
        <v>1</v>
      </c>
      <c r="H64" t="s">
        <v>40</v>
      </c>
      <c r="I64" t="s">
        <v>64</v>
      </c>
    </row>
    <row r="65" spans="1:9" x14ac:dyDescent="0.35">
      <c r="A65">
        <v>0</v>
      </c>
      <c r="B65">
        <v>1703.54</v>
      </c>
      <c r="C65">
        <v>1294.25</v>
      </c>
      <c r="D65">
        <f t="shared" si="4"/>
        <v>409.28999999999996</v>
      </c>
      <c r="E65">
        <v>47.25</v>
      </c>
      <c r="F65" t="s">
        <v>40</v>
      </c>
      <c r="G65" t="b">
        <v>1</v>
      </c>
      <c r="H65" t="s">
        <v>39</v>
      </c>
      <c r="I65" t="s">
        <v>65</v>
      </c>
    </row>
    <row r="66" spans="1:9" x14ac:dyDescent="0.35">
      <c r="A66">
        <v>0</v>
      </c>
      <c r="B66">
        <v>1673.67</v>
      </c>
      <c r="C66">
        <v>1273.71</v>
      </c>
      <c r="D66">
        <f t="shared" si="4"/>
        <v>399.96000000000004</v>
      </c>
      <c r="E66">
        <v>47.34</v>
      </c>
      <c r="F66" t="s">
        <v>40</v>
      </c>
      <c r="G66" t="b">
        <v>1</v>
      </c>
    </row>
    <row r="67" spans="1:9" x14ac:dyDescent="0.35">
      <c r="A67">
        <v>0</v>
      </c>
      <c r="B67">
        <v>1657.35</v>
      </c>
      <c r="C67">
        <v>1259.7</v>
      </c>
      <c r="D67">
        <f t="shared" si="4"/>
        <v>397.64999999999986</v>
      </c>
      <c r="E67">
        <v>49.35</v>
      </c>
      <c r="F67" t="s">
        <v>40</v>
      </c>
      <c r="G67" t="b">
        <v>1</v>
      </c>
    </row>
    <row r="68" spans="1:9" x14ac:dyDescent="0.35">
      <c r="A68">
        <v>0</v>
      </c>
      <c r="B68">
        <v>1642</v>
      </c>
      <c r="C68">
        <v>1248.3800000000001</v>
      </c>
      <c r="D68">
        <f t="shared" si="4"/>
        <v>393.61999999999989</v>
      </c>
      <c r="E68">
        <v>45</v>
      </c>
      <c r="F68" t="s">
        <v>61</v>
      </c>
      <c r="G68" t="b">
        <v>1</v>
      </c>
    </row>
    <row r="69" spans="1:9" x14ac:dyDescent="0.35">
      <c r="A69">
        <v>0</v>
      </c>
      <c r="B69">
        <v>624.73</v>
      </c>
      <c r="C69">
        <v>124.34</v>
      </c>
      <c r="D69">
        <f t="shared" si="4"/>
        <v>500.39</v>
      </c>
      <c r="E69">
        <v>3.03</v>
      </c>
      <c r="F69" t="s">
        <v>62</v>
      </c>
      <c r="G69" t="b">
        <v>1</v>
      </c>
    </row>
    <row r="70" spans="1:9" x14ac:dyDescent="0.35">
      <c r="A70">
        <v>0</v>
      </c>
      <c r="B70">
        <v>632.70000000000005</v>
      </c>
      <c r="C70">
        <v>123.75</v>
      </c>
      <c r="D70">
        <f t="shared" si="4"/>
        <v>508.95000000000005</v>
      </c>
      <c r="E70">
        <v>4.34</v>
      </c>
      <c r="F70" t="s">
        <v>62</v>
      </c>
      <c r="G70" t="b">
        <v>1</v>
      </c>
    </row>
    <row r="71" spans="1:9" x14ac:dyDescent="0.35">
      <c r="A71">
        <v>0</v>
      </c>
      <c r="B71">
        <v>637.66999999999996</v>
      </c>
      <c r="C71">
        <v>124.38</v>
      </c>
      <c r="D71">
        <f t="shared" si="4"/>
        <v>513.29</v>
      </c>
      <c r="E71">
        <v>5.12</v>
      </c>
      <c r="F71" t="s">
        <v>62</v>
      </c>
      <c r="G71" t="b">
        <v>1</v>
      </c>
    </row>
    <row r="72" spans="1:9" x14ac:dyDescent="0.35">
      <c r="A72">
        <v>0</v>
      </c>
      <c r="B72">
        <v>640.6</v>
      </c>
      <c r="C72">
        <v>124.35</v>
      </c>
      <c r="D72">
        <f t="shared" si="4"/>
        <v>516.25</v>
      </c>
      <c r="E72">
        <v>3.34</v>
      </c>
      <c r="F72" t="s">
        <v>62</v>
      </c>
      <c r="G72" t="b">
        <v>1</v>
      </c>
    </row>
    <row r="73" spans="1:9" x14ac:dyDescent="0.35">
      <c r="A73">
        <v>0</v>
      </c>
      <c r="B73">
        <v>643.63</v>
      </c>
      <c r="C73">
        <v>124.1</v>
      </c>
      <c r="D73">
        <f t="shared" si="4"/>
        <v>519.53</v>
      </c>
      <c r="E73">
        <v>3.71</v>
      </c>
      <c r="F73" t="s">
        <v>62</v>
      </c>
      <c r="G73" t="b">
        <v>1</v>
      </c>
    </row>
    <row r="74" spans="1:9" x14ac:dyDescent="0.35">
      <c r="A74">
        <v>1007</v>
      </c>
      <c r="B74">
        <v>2757.12</v>
      </c>
      <c r="C74">
        <v>496.43</v>
      </c>
      <c r="D74">
        <f t="shared" si="4"/>
        <v>2260.69</v>
      </c>
      <c r="E74">
        <v>62.37</v>
      </c>
      <c r="F74" t="s">
        <v>39</v>
      </c>
      <c r="G74" t="b">
        <v>1</v>
      </c>
    </row>
    <row r="75" spans="1:9" x14ac:dyDescent="0.35">
      <c r="A75">
        <v>1007</v>
      </c>
      <c r="B75">
        <v>2761.44</v>
      </c>
      <c r="C75">
        <v>496.71</v>
      </c>
      <c r="D75">
        <f t="shared" si="4"/>
        <v>2264.73</v>
      </c>
      <c r="E75">
        <v>62.56</v>
      </c>
      <c r="F75" t="s">
        <v>39</v>
      </c>
      <c r="G75" t="b">
        <v>1</v>
      </c>
    </row>
    <row r="76" spans="1:9" x14ac:dyDescent="0.35">
      <c r="A76">
        <v>1007</v>
      </c>
      <c r="B76">
        <v>2763.16</v>
      </c>
      <c r="C76">
        <v>496.48</v>
      </c>
      <c r="D76">
        <f t="shared" si="4"/>
        <v>2266.6799999999998</v>
      </c>
      <c r="E76">
        <v>62.61</v>
      </c>
      <c r="F76" t="s">
        <v>39</v>
      </c>
      <c r="G76" t="b">
        <v>1</v>
      </c>
    </row>
    <row r="77" spans="1:9" x14ac:dyDescent="0.35">
      <c r="A77">
        <v>1007</v>
      </c>
      <c r="B77">
        <v>2761.37</v>
      </c>
      <c r="C77">
        <v>496.15</v>
      </c>
      <c r="D77">
        <f t="shared" si="4"/>
        <v>2265.2199999999998</v>
      </c>
      <c r="E77">
        <v>62.87</v>
      </c>
      <c r="F77" t="s">
        <v>39</v>
      </c>
      <c r="G77" t="b">
        <v>1</v>
      </c>
    </row>
    <row r="78" spans="1:9" x14ac:dyDescent="0.35">
      <c r="A78">
        <v>0</v>
      </c>
      <c r="B78">
        <v>2094.54</v>
      </c>
      <c r="C78">
        <v>496.69</v>
      </c>
      <c r="D78">
        <f t="shared" si="4"/>
        <v>1597.85</v>
      </c>
      <c r="E78">
        <v>43.77</v>
      </c>
      <c r="F78" t="s">
        <v>39</v>
      </c>
      <c r="G78" t="b">
        <v>1</v>
      </c>
    </row>
    <row r="79" spans="1:9" x14ac:dyDescent="0.35">
      <c r="A79">
        <v>0</v>
      </c>
      <c r="B79">
        <v>2092.7199999999998</v>
      </c>
      <c r="C79">
        <v>496.64</v>
      </c>
      <c r="D79">
        <f t="shared" si="4"/>
        <v>1596.08</v>
      </c>
      <c r="E79">
        <v>44</v>
      </c>
      <c r="F79" t="s">
        <v>39</v>
      </c>
      <c r="G79" t="b">
        <v>1</v>
      </c>
    </row>
    <row r="80" spans="1:9" x14ac:dyDescent="0.35">
      <c r="A80">
        <v>0</v>
      </c>
      <c r="B80">
        <v>2090.75</v>
      </c>
      <c r="C80">
        <v>496.29</v>
      </c>
      <c r="D80">
        <f t="shared" si="4"/>
        <v>1594.46</v>
      </c>
      <c r="E80">
        <v>43.75</v>
      </c>
      <c r="F80" t="s">
        <v>39</v>
      </c>
      <c r="G80" t="b">
        <v>1</v>
      </c>
    </row>
    <row r="81" spans="1:7" x14ac:dyDescent="0.35">
      <c r="A81">
        <v>0</v>
      </c>
      <c r="B81">
        <v>2091.39</v>
      </c>
      <c r="C81">
        <v>496.38</v>
      </c>
      <c r="D81">
        <f t="shared" si="4"/>
        <v>1595.0099999999998</v>
      </c>
      <c r="E81">
        <v>43.85</v>
      </c>
      <c r="F81" t="s">
        <v>39</v>
      </c>
      <c r="G81" t="b">
        <v>1</v>
      </c>
    </row>
    <row r="82" spans="1:7" x14ac:dyDescent="0.35">
      <c r="A82">
        <v>0</v>
      </c>
      <c r="B82">
        <v>7069.18</v>
      </c>
      <c r="C82">
        <v>5639.23</v>
      </c>
      <c r="D82">
        <f t="shared" si="4"/>
        <v>1429.9500000000007</v>
      </c>
      <c r="E82">
        <v>104.18</v>
      </c>
      <c r="F82" t="s">
        <v>40</v>
      </c>
      <c r="G82" t="b">
        <v>1</v>
      </c>
    </row>
    <row r="83" spans="1:7" x14ac:dyDescent="0.35">
      <c r="A83">
        <v>0</v>
      </c>
      <c r="B83">
        <v>2369.84</v>
      </c>
      <c r="C83">
        <v>681.91</v>
      </c>
      <c r="D83">
        <f t="shared" si="4"/>
        <v>1687.9300000000003</v>
      </c>
      <c r="E83">
        <v>43.97</v>
      </c>
      <c r="F83" t="s">
        <v>40</v>
      </c>
      <c r="G83" t="b">
        <v>1</v>
      </c>
    </row>
    <row r="84" spans="1:7" x14ac:dyDescent="0.35">
      <c r="A84">
        <v>0</v>
      </c>
      <c r="B84">
        <v>2336.0500000000002</v>
      </c>
      <c r="C84">
        <v>665.08</v>
      </c>
      <c r="D84">
        <f t="shared" si="4"/>
        <v>1670.9700000000003</v>
      </c>
      <c r="E84">
        <v>43.11</v>
      </c>
      <c r="F84" t="s">
        <v>40</v>
      </c>
      <c r="G84" t="b">
        <v>1</v>
      </c>
    </row>
    <row r="85" spans="1:7" x14ac:dyDescent="0.35">
      <c r="A85">
        <v>0</v>
      </c>
      <c r="B85">
        <v>2374.9699999999998</v>
      </c>
      <c r="C85">
        <v>727.4</v>
      </c>
      <c r="D85">
        <f t="shared" si="4"/>
        <v>1647.5699999999997</v>
      </c>
      <c r="E85">
        <v>310.13</v>
      </c>
      <c r="F85" t="s">
        <v>40</v>
      </c>
      <c r="G85" t="b">
        <v>1</v>
      </c>
    </row>
    <row r="86" spans="1:7" x14ac:dyDescent="0.35">
      <c r="A86">
        <v>0</v>
      </c>
      <c r="B86">
        <v>2950.47</v>
      </c>
      <c r="C86">
        <v>1169.57</v>
      </c>
      <c r="D86">
        <f t="shared" si="4"/>
        <v>1780.8999999999999</v>
      </c>
      <c r="E86">
        <v>39.44</v>
      </c>
      <c r="F86" t="s">
        <v>40</v>
      </c>
      <c r="G86" t="b">
        <v>1</v>
      </c>
    </row>
    <row r="87" spans="1:7" x14ac:dyDescent="0.35">
      <c r="A87">
        <v>0</v>
      </c>
      <c r="B87">
        <v>3223.35</v>
      </c>
      <c r="C87">
        <v>1274.9100000000001</v>
      </c>
      <c r="D87">
        <f t="shared" si="4"/>
        <v>1948.4399999999998</v>
      </c>
      <c r="E87">
        <v>42.78</v>
      </c>
      <c r="F87" t="s">
        <v>40</v>
      </c>
      <c r="G87" t="b">
        <v>1</v>
      </c>
    </row>
    <row r="88" spans="1:7" x14ac:dyDescent="0.35">
      <c r="A88">
        <v>0</v>
      </c>
      <c r="B88">
        <v>7106.43</v>
      </c>
      <c r="C88">
        <v>5637.11</v>
      </c>
      <c r="D88">
        <f t="shared" si="4"/>
        <v>1469.3200000000006</v>
      </c>
      <c r="E88">
        <v>122.96</v>
      </c>
      <c r="F88" t="s">
        <v>40</v>
      </c>
      <c r="G88" t="b">
        <v>1</v>
      </c>
    </row>
    <row r="89" spans="1:7" x14ac:dyDescent="0.35">
      <c r="A89">
        <v>0</v>
      </c>
      <c r="B89">
        <v>7107.65</v>
      </c>
      <c r="C89">
        <v>5636.29</v>
      </c>
      <c r="D89">
        <f t="shared" si="4"/>
        <v>1471.3599999999997</v>
      </c>
      <c r="E89">
        <v>103.91</v>
      </c>
      <c r="F89" t="s">
        <v>40</v>
      </c>
      <c r="G89" t="b">
        <v>1</v>
      </c>
    </row>
    <row r="90" spans="1:7" x14ac:dyDescent="0.35">
      <c r="A90">
        <v>0</v>
      </c>
      <c r="B90">
        <v>7118.32</v>
      </c>
      <c r="C90">
        <v>5643.78</v>
      </c>
      <c r="D90">
        <f t="shared" si="4"/>
        <v>1474.54</v>
      </c>
      <c r="E90">
        <v>111.59</v>
      </c>
      <c r="F90" t="s">
        <v>40</v>
      </c>
      <c r="G90" t="b">
        <v>1</v>
      </c>
    </row>
    <row r="91" spans="1:7" x14ac:dyDescent="0.35">
      <c r="A91">
        <v>0</v>
      </c>
      <c r="B91">
        <v>7132.96</v>
      </c>
      <c r="C91">
        <v>5670.19</v>
      </c>
      <c r="D91">
        <f t="shared" si="4"/>
        <v>1462.7700000000004</v>
      </c>
      <c r="E91">
        <v>104.63</v>
      </c>
      <c r="F91" t="s">
        <v>40</v>
      </c>
      <c r="G91" t="b">
        <v>1</v>
      </c>
    </row>
    <row r="92" spans="1:7" x14ac:dyDescent="0.35">
      <c r="A92">
        <v>0</v>
      </c>
      <c r="B92">
        <v>7126.12</v>
      </c>
      <c r="C92">
        <v>5661.74</v>
      </c>
      <c r="D92">
        <v>1464.38</v>
      </c>
      <c r="E92">
        <v>104.64</v>
      </c>
      <c r="F92" t="s">
        <v>40</v>
      </c>
      <c r="G92" t="b">
        <v>1</v>
      </c>
    </row>
    <row r="93" spans="1:7" x14ac:dyDescent="0.35">
      <c r="A93">
        <v>0</v>
      </c>
      <c r="B93">
        <v>7090.82</v>
      </c>
      <c r="C93">
        <v>5625.44</v>
      </c>
      <c r="D93">
        <v>1465.38</v>
      </c>
      <c r="E93">
        <v>104.19</v>
      </c>
      <c r="F93" t="s">
        <v>40</v>
      </c>
      <c r="G93" t="b">
        <v>1</v>
      </c>
    </row>
    <row r="94" spans="1:7" x14ac:dyDescent="0.35">
      <c r="A94">
        <v>1007</v>
      </c>
      <c r="B94">
        <v>3559.92</v>
      </c>
      <c r="C94">
        <v>1083.8</v>
      </c>
      <c r="D94">
        <f t="shared" si="4"/>
        <v>2476.12</v>
      </c>
      <c r="E94">
        <v>62.3</v>
      </c>
      <c r="F94" t="s">
        <v>40</v>
      </c>
      <c r="G94" t="b">
        <v>1</v>
      </c>
    </row>
    <row r="95" spans="1:7" x14ac:dyDescent="0.35">
      <c r="A95">
        <v>1007</v>
      </c>
      <c r="B95">
        <v>3748.03</v>
      </c>
      <c r="C95">
        <v>1239.77</v>
      </c>
      <c r="D95">
        <f t="shared" si="4"/>
        <v>2508.2600000000002</v>
      </c>
      <c r="E95">
        <v>58.93</v>
      </c>
      <c r="F95" t="s">
        <v>40</v>
      </c>
      <c r="G95" t="b">
        <v>1</v>
      </c>
    </row>
    <row r="96" spans="1:7" x14ac:dyDescent="0.35">
      <c r="A96">
        <v>1007</v>
      </c>
      <c r="B96">
        <v>3691.47</v>
      </c>
      <c r="C96">
        <v>1230.83</v>
      </c>
      <c r="D96">
        <f t="shared" si="4"/>
        <v>2460.64</v>
      </c>
      <c r="E96">
        <v>54.71</v>
      </c>
      <c r="F96" t="s">
        <v>40</v>
      </c>
      <c r="G96" t="b">
        <v>1</v>
      </c>
    </row>
    <row r="97" spans="1:7" x14ac:dyDescent="0.35">
      <c r="A97">
        <v>1007</v>
      </c>
      <c r="B97">
        <v>3665.12</v>
      </c>
      <c r="C97">
        <v>1230.71</v>
      </c>
      <c r="D97">
        <f t="shared" si="4"/>
        <v>2434.41</v>
      </c>
      <c r="E97">
        <v>58.41</v>
      </c>
      <c r="F97" t="s">
        <v>40</v>
      </c>
      <c r="G97" t="b">
        <v>1</v>
      </c>
    </row>
    <row r="98" spans="1:7" x14ac:dyDescent="0.35">
      <c r="A98">
        <v>1007</v>
      </c>
      <c r="B98">
        <v>7127.63</v>
      </c>
      <c r="C98">
        <v>5663.58</v>
      </c>
      <c r="D98">
        <v>1464.05</v>
      </c>
      <c r="E98">
        <v>122.75</v>
      </c>
      <c r="F98" t="s">
        <v>40</v>
      </c>
      <c r="G98" t="b">
        <v>1</v>
      </c>
    </row>
    <row r="99" spans="1:7" x14ac:dyDescent="0.35">
      <c r="A99">
        <v>1007</v>
      </c>
      <c r="B99">
        <v>7107.1</v>
      </c>
      <c r="C99">
        <v>5663.89</v>
      </c>
      <c r="D99">
        <v>1443.21</v>
      </c>
      <c r="E99">
        <v>99.19</v>
      </c>
      <c r="F99" t="s">
        <v>40</v>
      </c>
      <c r="G99" t="b">
        <v>1</v>
      </c>
    </row>
    <row r="100" spans="1:7" x14ac:dyDescent="0.35">
      <c r="A100">
        <v>1007</v>
      </c>
      <c r="B100">
        <v>7135.53</v>
      </c>
      <c r="C100">
        <v>5654.49</v>
      </c>
      <c r="D100">
        <v>1481.04</v>
      </c>
      <c r="E100">
        <v>119.56</v>
      </c>
      <c r="F100" t="s">
        <v>40</v>
      </c>
      <c r="G100" t="b">
        <v>1</v>
      </c>
    </row>
    <row r="101" spans="1:7" x14ac:dyDescent="0.35">
      <c r="A101">
        <v>1007</v>
      </c>
      <c r="B101">
        <v>7120.17</v>
      </c>
      <c r="C101">
        <v>5663.97</v>
      </c>
      <c r="D101">
        <v>1456.2</v>
      </c>
      <c r="E101">
        <v>114.54</v>
      </c>
      <c r="F101" t="s">
        <v>40</v>
      </c>
      <c r="G101" t="b">
        <v>1</v>
      </c>
    </row>
    <row r="102" spans="1:7" x14ac:dyDescent="0.35">
      <c r="A102">
        <v>1007</v>
      </c>
      <c r="B102">
        <v>7152.01</v>
      </c>
      <c r="C102">
        <v>5698.88</v>
      </c>
      <c r="D102">
        <v>1453.13</v>
      </c>
      <c r="E102">
        <v>125.26</v>
      </c>
      <c r="F102" t="s">
        <v>40</v>
      </c>
      <c r="G102" t="b">
        <v>1</v>
      </c>
    </row>
    <row r="103" spans="1:7" x14ac:dyDescent="0.35">
      <c r="A103">
        <v>1007</v>
      </c>
      <c r="B103">
        <v>7123.63</v>
      </c>
      <c r="C103">
        <v>5667.92</v>
      </c>
      <c r="D103">
        <v>1455.71</v>
      </c>
      <c r="E103">
        <v>112.34</v>
      </c>
      <c r="F103" t="s">
        <v>40</v>
      </c>
      <c r="G103" t="b">
        <v>1</v>
      </c>
    </row>
    <row r="104" spans="1:7" x14ac:dyDescent="0.35">
      <c r="A104">
        <v>1007</v>
      </c>
      <c r="B104">
        <v>7104.79</v>
      </c>
      <c r="C104">
        <v>5650.06</v>
      </c>
      <c r="D104">
        <v>1454.73</v>
      </c>
      <c r="E104">
        <v>133.27000000000001</v>
      </c>
      <c r="F104" t="s">
        <v>40</v>
      </c>
      <c r="G104" t="b">
        <v>1</v>
      </c>
    </row>
    <row r="105" spans="1:7" x14ac:dyDescent="0.35">
      <c r="A105">
        <v>1007</v>
      </c>
      <c r="B105">
        <v>7126.94</v>
      </c>
      <c r="C105">
        <v>5666.17</v>
      </c>
      <c r="D105">
        <v>1460.77</v>
      </c>
      <c r="E105">
        <v>109.4</v>
      </c>
      <c r="F105" t="s">
        <v>40</v>
      </c>
      <c r="G105" t="b">
        <v>1</v>
      </c>
    </row>
    <row r="106" spans="1:7" x14ac:dyDescent="0.35">
      <c r="A106">
        <v>0</v>
      </c>
      <c r="B106">
        <v>7125.74</v>
      </c>
      <c r="C106">
        <v>5649.01</v>
      </c>
      <c r="D106">
        <v>1476.73</v>
      </c>
      <c r="E106">
        <v>137.5</v>
      </c>
      <c r="F106" t="s">
        <v>40</v>
      </c>
      <c r="G106" t="b">
        <v>1</v>
      </c>
    </row>
    <row r="107" spans="1:7" x14ac:dyDescent="0.35">
      <c r="A107">
        <v>0</v>
      </c>
      <c r="B107">
        <v>7160.94</v>
      </c>
      <c r="C107">
        <v>5700.78</v>
      </c>
      <c r="D107">
        <v>1460.16</v>
      </c>
      <c r="E107">
        <v>111.73</v>
      </c>
      <c r="F107" t="s">
        <v>40</v>
      </c>
      <c r="G107" t="b">
        <v>1</v>
      </c>
    </row>
    <row r="108" spans="1:7" x14ac:dyDescent="0.35">
      <c r="A108">
        <v>0</v>
      </c>
      <c r="B108">
        <v>7089</v>
      </c>
      <c r="C108">
        <v>5646.07</v>
      </c>
      <c r="D108">
        <v>1442.93</v>
      </c>
      <c r="E108">
        <v>108.45</v>
      </c>
      <c r="F108" t="s">
        <v>40</v>
      </c>
      <c r="G108" t="b">
        <v>1</v>
      </c>
    </row>
    <row r="109" spans="1:7" x14ac:dyDescent="0.35">
      <c r="A109">
        <v>0</v>
      </c>
      <c r="B109">
        <v>7128.03</v>
      </c>
      <c r="C109">
        <v>5661.21</v>
      </c>
      <c r="D109">
        <v>1466.82</v>
      </c>
      <c r="E109">
        <v>117.6</v>
      </c>
      <c r="F109" t="s">
        <v>40</v>
      </c>
      <c r="G109" t="b">
        <v>1</v>
      </c>
    </row>
    <row r="110" spans="1:7" x14ac:dyDescent="0.35">
      <c r="A110">
        <v>0</v>
      </c>
      <c r="B110">
        <v>7112.08</v>
      </c>
      <c r="C110">
        <v>5638.42</v>
      </c>
      <c r="D110">
        <v>1473.66</v>
      </c>
      <c r="E110">
        <v>116.48</v>
      </c>
      <c r="F110" t="s">
        <v>40</v>
      </c>
      <c r="G110" t="b">
        <v>1</v>
      </c>
    </row>
    <row r="111" spans="1:7" x14ac:dyDescent="0.35">
      <c r="A111">
        <v>0</v>
      </c>
      <c r="B111">
        <v>7109.53</v>
      </c>
      <c r="C111">
        <v>5642.82</v>
      </c>
      <c r="D111">
        <v>1466.71</v>
      </c>
      <c r="E111">
        <v>101.05</v>
      </c>
      <c r="F111" t="s">
        <v>40</v>
      </c>
      <c r="G111" t="b">
        <v>1</v>
      </c>
    </row>
    <row r="112" spans="1:7" x14ac:dyDescent="0.35">
      <c r="A112">
        <v>0</v>
      </c>
      <c r="B112">
        <v>7128.95</v>
      </c>
      <c r="C112">
        <v>5666.29</v>
      </c>
      <c r="D112">
        <v>1462.66</v>
      </c>
      <c r="E112">
        <v>113.43</v>
      </c>
      <c r="F112" t="s">
        <v>40</v>
      </c>
      <c r="G112" t="b">
        <v>1</v>
      </c>
    </row>
    <row r="113" spans="1:7" x14ac:dyDescent="0.35">
      <c r="A113">
        <v>0</v>
      </c>
      <c r="B113">
        <v>7115.84</v>
      </c>
      <c r="C113">
        <v>5649.67</v>
      </c>
      <c r="D113">
        <v>1466.17</v>
      </c>
      <c r="E113">
        <v>111.29</v>
      </c>
      <c r="F113" t="s">
        <v>40</v>
      </c>
      <c r="G113" t="b">
        <v>1</v>
      </c>
    </row>
    <row r="114" spans="1:7" x14ac:dyDescent="0.35">
      <c r="A114" t="s">
        <v>66</v>
      </c>
      <c r="B114">
        <v>7110.8</v>
      </c>
      <c r="C114">
        <v>5655.4</v>
      </c>
      <c r="D114">
        <v>1455.4</v>
      </c>
      <c r="E114">
        <v>125.85</v>
      </c>
      <c r="F114" t="s">
        <v>40</v>
      </c>
      <c r="G114" t="b">
        <v>1</v>
      </c>
    </row>
    <row r="115" spans="1:7" x14ac:dyDescent="0.35">
      <c r="A115" t="s">
        <v>66</v>
      </c>
      <c r="B115">
        <v>7122.66</v>
      </c>
      <c r="C115">
        <v>5662.58</v>
      </c>
      <c r="D115">
        <v>1460.08</v>
      </c>
      <c r="E115">
        <v>130.4</v>
      </c>
      <c r="F115" t="s">
        <v>40</v>
      </c>
      <c r="G115" t="b">
        <v>1</v>
      </c>
    </row>
    <row r="116" spans="1:7" x14ac:dyDescent="0.35">
      <c r="A116" t="s">
        <v>66</v>
      </c>
      <c r="B116">
        <v>7106.2</v>
      </c>
      <c r="C116">
        <v>5647.09</v>
      </c>
      <c r="D116">
        <v>1459.11</v>
      </c>
      <c r="E116">
        <v>118.19</v>
      </c>
      <c r="F116" t="s">
        <v>40</v>
      </c>
      <c r="G116" t="b">
        <v>1</v>
      </c>
    </row>
    <row r="117" spans="1:7" x14ac:dyDescent="0.35">
      <c r="A117" t="s">
        <v>66</v>
      </c>
      <c r="B117">
        <v>7115.53</v>
      </c>
      <c r="C117">
        <v>5655.68</v>
      </c>
      <c r="D117">
        <v>1459.85</v>
      </c>
      <c r="E117">
        <v>116.05</v>
      </c>
      <c r="F117" t="s">
        <v>40</v>
      </c>
      <c r="G117" t="b">
        <v>1</v>
      </c>
    </row>
    <row r="118" spans="1:7" x14ac:dyDescent="0.35">
      <c r="A118" t="s">
        <v>66</v>
      </c>
      <c r="B118">
        <v>7098.36</v>
      </c>
      <c r="C118">
        <v>5627.41</v>
      </c>
      <c r="D118">
        <v>1470.95</v>
      </c>
      <c r="E118">
        <v>104.94</v>
      </c>
      <c r="F118" t="s">
        <v>40</v>
      </c>
      <c r="G118" t="b">
        <v>1</v>
      </c>
    </row>
    <row r="119" spans="1:7" x14ac:dyDescent="0.35">
      <c r="A119" t="s">
        <v>66</v>
      </c>
      <c r="B119">
        <v>7140.93</v>
      </c>
      <c r="C119">
        <v>5674.38</v>
      </c>
      <c r="D119">
        <v>1466.55</v>
      </c>
      <c r="E119">
        <v>114.79</v>
      </c>
      <c r="F119" t="s">
        <v>40</v>
      </c>
      <c r="G119" t="b">
        <v>1</v>
      </c>
    </row>
    <row r="120" spans="1:7" x14ac:dyDescent="0.35">
      <c r="A120" t="s">
        <v>66</v>
      </c>
      <c r="B120">
        <v>7114.79</v>
      </c>
      <c r="C120">
        <v>5654.78</v>
      </c>
      <c r="D120">
        <v>1460.01</v>
      </c>
      <c r="E120">
        <v>123.42</v>
      </c>
      <c r="F120" t="s">
        <v>40</v>
      </c>
      <c r="G120" t="b">
        <v>1</v>
      </c>
    </row>
    <row r="121" spans="1:7" x14ac:dyDescent="0.35">
      <c r="A121" t="s">
        <v>66</v>
      </c>
      <c r="B121">
        <v>7096</v>
      </c>
      <c r="C121">
        <v>5639</v>
      </c>
      <c r="D121">
        <v>1457</v>
      </c>
      <c r="E121">
        <v>122.71</v>
      </c>
      <c r="F121" t="s">
        <v>40</v>
      </c>
      <c r="G121" t="b">
        <v>1</v>
      </c>
    </row>
    <row r="122" spans="1:7" x14ac:dyDescent="0.35">
      <c r="A122" t="s">
        <v>66</v>
      </c>
      <c r="B122">
        <v>14963.27</v>
      </c>
      <c r="C122">
        <v>1297.67</v>
      </c>
      <c r="D122">
        <v>13665.6</v>
      </c>
      <c r="E122">
        <v>249.44</v>
      </c>
      <c r="F122" t="s">
        <v>40</v>
      </c>
      <c r="G122" t="b">
        <v>1</v>
      </c>
    </row>
    <row r="123" spans="1:7" x14ac:dyDescent="0.35">
      <c r="A123" t="s">
        <v>66</v>
      </c>
      <c r="B123">
        <v>13497.3</v>
      </c>
      <c r="C123">
        <v>846.89</v>
      </c>
      <c r="D123">
        <v>12650.41</v>
      </c>
      <c r="E123">
        <v>280.5</v>
      </c>
      <c r="F123" t="s">
        <v>40</v>
      </c>
      <c r="G123" t="b">
        <v>1</v>
      </c>
    </row>
    <row r="124" spans="1:7" x14ac:dyDescent="0.35">
      <c r="A124" t="s">
        <v>66</v>
      </c>
      <c r="B124">
        <v>13250.67</v>
      </c>
      <c r="C124">
        <v>845.88</v>
      </c>
      <c r="D124">
        <v>12404.79</v>
      </c>
      <c r="E124">
        <v>260.33999999999997</v>
      </c>
      <c r="F124" t="s">
        <v>40</v>
      </c>
      <c r="G124" t="b">
        <v>1</v>
      </c>
    </row>
    <row r="125" spans="1:7" x14ac:dyDescent="0.35">
      <c r="A125" t="s">
        <v>66</v>
      </c>
      <c r="B125">
        <v>13117.66</v>
      </c>
      <c r="C125">
        <v>844.06</v>
      </c>
      <c r="D125">
        <v>12273.6</v>
      </c>
      <c r="E125">
        <v>253.61</v>
      </c>
      <c r="F125" t="s">
        <v>40</v>
      </c>
      <c r="G125" t="b">
        <v>1</v>
      </c>
    </row>
    <row r="126" spans="1:7" x14ac:dyDescent="0.35">
      <c r="A126" t="s">
        <v>66</v>
      </c>
      <c r="B126">
        <v>13145.23</v>
      </c>
      <c r="C126">
        <v>817.35</v>
      </c>
      <c r="D126">
        <v>12327.88</v>
      </c>
      <c r="E126">
        <v>266.95</v>
      </c>
      <c r="F126" t="s">
        <v>40</v>
      </c>
      <c r="G126" t="b">
        <v>1</v>
      </c>
    </row>
    <row r="127" spans="1:7" x14ac:dyDescent="0.35">
      <c r="A127" t="s">
        <v>66</v>
      </c>
      <c r="B127">
        <v>13148.84</v>
      </c>
      <c r="C127">
        <v>815.65</v>
      </c>
      <c r="D127">
        <v>12333.19</v>
      </c>
      <c r="E127">
        <v>267.99</v>
      </c>
      <c r="F127" t="s">
        <v>40</v>
      </c>
      <c r="G127" t="b">
        <v>1</v>
      </c>
    </row>
    <row r="128" spans="1:7" x14ac:dyDescent="0.35">
      <c r="A128" t="s">
        <v>66</v>
      </c>
      <c r="B128">
        <v>13241.68</v>
      </c>
      <c r="C128">
        <v>876.82</v>
      </c>
      <c r="D128">
        <v>12364.86</v>
      </c>
      <c r="E128">
        <v>268.8</v>
      </c>
      <c r="F128" t="s">
        <v>40</v>
      </c>
      <c r="G128" t="b">
        <v>1</v>
      </c>
    </row>
    <row r="129" spans="1:7" x14ac:dyDescent="0.35">
      <c r="A129" t="s">
        <v>66</v>
      </c>
      <c r="B129">
        <v>13410.57</v>
      </c>
      <c r="C129">
        <v>834.2</v>
      </c>
      <c r="D129">
        <v>12576.37</v>
      </c>
      <c r="E129">
        <v>277.39999999999998</v>
      </c>
      <c r="F129" t="s">
        <v>40</v>
      </c>
      <c r="G129" t="b">
        <v>1</v>
      </c>
    </row>
    <row r="131" spans="1:7" x14ac:dyDescent="0.35">
      <c r="A131" t="s">
        <v>67</v>
      </c>
      <c r="D131" s="1">
        <v>45010</v>
      </c>
    </row>
    <row r="132" spans="1:7" x14ac:dyDescent="0.35">
      <c r="A132">
        <v>0</v>
      </c>
      <c r="B132">
        <v>2140.42</v>
      </c>
      <c r="C132">
        <v>603.24</v>
      </c>
      <c r="D132">
        <v>1537.18</v>
      </c>
      <c r="E132">
        <v>40.85</v>
      </c>
      <c r="F132" t="s">
        <v>40</v>
      </c>
      <c r="G132" t="b">
        <v>1</v>
      </c>
    </row>
    <row r="133" spans="1:7" x14ac:dyDescent="0.35">
      <c r="A133">
        <v>0</v>
      </c>
      <c r="B133">
        <v>2115.2800000000002</v>
      </c>
      <c r="C133">
        <v>600.21</v>
      </c>
      <c r="D133">
        <v>1515.07</v>
      </c>
      <c r="E133">
        <v>38.97</v>
      </c>
      <c r="F133" t="s">
        <v>40</v>
      </c>
      <c r="G133" t="b">
        <v>1</v>
      </c>
    </row>
    <row r="134" spans="1:7" x14ac:dyDescent="0.35">
      <c r="A134">
        <v>0</v>
      </c>
      <c r="B134">
        <v>2088.41</v>
      </c>
      <c r="C134">
        <v>599.54</v>
      </c>
      <c r="D134">
        <v>1488.87</v>
      </c>
      <c r="E134">
        <v>36.06</v>
      </c>
      <c r="F134" t="s">
        <v>40</v>
      </c>
      <c r="G134" t="b">
        <v>1</v>
      </c>
    </row>
    <row r="135" spans="1:7" x14ac:dyDescent="0.35">
      <c r="A135">
        <v>0</v>
      </c>
      <c r="B135">
        <v>2070.4899999999998</v>
      </c>
      <c r="C135">
        <v>599.5</v>
      </c>
      <c r="D135">
        <v>1470.99</v>
      </c>
      <c r="E135">
        <v>34.99</v>
      </c>
      <c r="F135" t="s">
        <v>40</v>
      </c>
      <c r="G135" t="b">
        <v>1</v>
      </c>
    </row>
    <row r="136" spans="1:7" x14ac:dyDescent="0.35">
      <c r="A136">
        <v>0</v>
      </c>
      <c r="B136">
        <v>2059.19</v>
      </c>
      <c r="C136">
        <v>599.20000000000005</v>
      </c>
      <c r="D136">
        <v>1459.99</v>
      </c>
      <c r="E136">
        <v>34.89</v>
      </c>
      <c r="F136" t="s">
        <v>40</v>
      </c>
      <c r="G136" t="b">
        <v>1</v>
      </c>
    </row>
    <row r="137" spans="1:7" x14ac:dyDescent="0.35">
      <c r="A137">
        <v>0</v>
      </c>
      <c r="B137">
        <v>2050.5</v>
      </c>
      <c r="C137">
        <v>599.07000000000005</v>
      </c>
      <c r="D137">
        <v>1451.43</v>
      </c>
      <c r="E137">
        <v>33.79</v>
      </c>
      <c r="F137" t="s">
        <v>40</v>
      </c>
      <c r="G137" t="b">
        <v>1</v>
      </c>
    </row>
    <row r="138" spans="1:7" x14ac:dyDescent="0.35">
      <c r="A138">
        <v>0</v>
      </c>
      <c r="B138">
        <v>2043.45</v>
      </c>
      <c r="C138">
        <v>598.16999999999996</v>
      </c>
      <c r="D138">
        <v>1445.28</v>
      </c>
      <c r="E138">
        <v>34.42</v>
      </c>
      <c r="F138" t="s">
        <v>40</v>
      </c>
      <c r="G138" t="b">
        <v>1</v>
      </c>
    </row>
    <row r="139" spans="1:7" x14ac:dyDescent="0.35">
      <c r="A139">
        <v>0</v>
      </c>
      <c r="B139">
        <v>2035.45</v>
      </c>
      <c r="C139">
        <v>597.87</v>
      </c>
      <c r="D139">
        <v>1437.58</v>
      </c>
      <c r="E139">
        <v>33.33</v>
      </c>
      <c r="F139" t="s">
        <v>40</v>
      </c>
      <c r="G139" t="b">
        <v>1</v>
      </c>
    </row>
    <row r="140" spans="1:7" x14ac:dyDescent="0.35">
      <c r="A140">
        <v>1007</v>
      </c>
      <c r="B140">
        <v>2766.51</v>
      </c>
      <c r="C140">
        <v>597.82000000000005</v>
      </c>
      <c r="D140">
        <v>2168.69</v>
      </c>
      <c r="E140">
        <v>58.93</v>
      </c>
      <c r="F140" t="s">
        <v>40</v>
      </c>
      <c r="G140" t="b">
        <v>1</v>
      </c>
    </row>
    <row r="141" spans="1:7" x14ac:dyDescent="0.35">
      <c r="A141">
        <v>1007</v>
      </c>
      <c r="B141">
        <v>2710.18</v>
      </c>
      <c r="C141">
        <v>598.33000000000004</v>
      </c>
      <c r="D141">
        <v>2111.85</v>
      </c>
      <c r="E141">
        <v>54.86</v>
      </c>
      <c r="F141" t="s">
        <v>40</v>
      </c>
      <c r="G141" t="b">
        <v>1</v>
      </c>
    </row>
    <row r="142" spans="1:7" x14ac:dyDescent="0.35">
      <c r="A142">
        <v>1007</v>
      </c>
      <c r="B142">
        <v>2691.72</v>
      </c>
      <c r="C142">
        <v>599.29</v>
      </c>
      <c r="D142">
        <v>2092.4299999999998</v>
      </c>
      <c r="E142">
        <v>53.96</v>
      </c>
      <c r="F142" t="s">
        <v>40</v>
      </c>
      <c r="G142" t="b">
        <v>1</v>
      </c>
    </row>
    <row r="143" spans="1:7" x14ac:dyDescent="0.35">
      <c r="A143">
        <v>1007</v>
      </c>
      <c r="B143">
        <v>2653.59</v>
      </c>
      <c r="C143">
        <v>596.94000000000005</v>
      </c>
      <c r="D143">
        <v>2056.65</v>
      </c>
      <c r="E143">
        <v>50.74</v>
      </c>
      <c r="F143" t="s">
        <v>40</v>
      </c>
      <c r="G143" t="b">
        <v>1</v>
      </c>
    </row>
    <row r="144" spans="1:7" x14ac:dyDescent="0.35">
      <c r="A144">
        <v>1007</v>
      </c>
      <c r="B144">
        <v>2692.12</v>
      </c>
      <c r="C144">
        <v>598.89</v>
      </c>
      <c r="D144">
        <v>2093.23</v>
      </c>
      <c r="E144">
        <v>55.56</v>
      </c>
      <c r="F144" t="s">
        <v>40</v>
      </c>
      <c r="G144" t="b">
        <v>1</v>
      </c>
    </row>
    <row r="145" spans="1:7" x14ac:dyDescent="0.35">
      <c r="A145">
        <v>1007</v>
      </c>
      <c r="B145">
        <v>2650.93</v>
      </c>
      <c r="C145">
        <v>598.75</v>
      </c>
      <c r="D145">
        <v>2052.1799999999998</v>
      </c>
      <c r="E145">
        <v>52.01</v>
      </c>
      <c r="F145" t="s">
        <v>40</v>
      </c>
      <c r="G145" t="b">
        <v>1</v>
      </c>
    </row>
    <row r="146" spans="1:7" x14ac:dyDescent="0.35">
      <c r="A146">
        <v>1007</v>
      </c>
      <c r="B146">
        <v>2634.11</v>
      </c>
      <c r="C146">
        <v>599.75</v>
      </c>
      <c r="D146">
        <v>2034.36</v>
      </c>
      <c r="E146">
        <v>50.45</v>
      </c>
      <c r="F146" t="s">
        <v>40</v>
      </c>
      <c r="G146" t="b">
        <v>1</v>
      </c>
    </row>
    <row r="147" spans="1:7" x14ac:dyDescent="0.35">
      <c r="A147">
        <v>0</v>
      </c>
      <c r="B147">
        <v>2065.1</v>
      </c>
      <c r="C147">
        <v>495.26</v>
      </c>
      <c r="D147">
        <v>1569.84</v>
      </c>
      <c r="E147">
        <v>42.1</v>
      </c>
      <c r="F147" t="s">
        <v>62</v>
      </c>
      <c r="G147" t="b">
        <v>1</v>
      </c>
    </row>
    <row r="148" spans="1:7" x14ac:dyDescent="0.35">
      <c r="A148">
        <v>0</v>
      </c>
      <c r="B148">
        <v>2024.34</v>
      </c>
      <c r="C148">
        <v>495.33</v>
      </c>
      <c r="D148">
        <v>1529.01</v>
      </c>
      <c r="E148">
        <v>38.6</v>
      </c>
      <c r="F148" t="s">
        <v>62</v>
      </c>
      <c r="G148" t="b">
        <v>1</v>
      </c>
    </row>
    <row r="149" spans="1:7" x14ac:dyDescent="0.35">
      <c r="A149">
        <v>0</v>
      </c>
      <c r="B149">
        <v>2002.45</v>
      </c>
      <c r="C149">
        <v>495.53</v>
      </c>
      <c r="D149">
        <v>1506.92</v>
      </c>
      <c r="E149">
        <v>35.89</v>
      </c>
      <c r="F149" t="s">
        <v>62</v>
      </c>
      <c r="G149" t="b">
        <v>1</v>
      </c>
    </row>
    <row r="150" spans="1:7" x14ac:dyDescent="0.35">
      <c r="A150">
        <v>0</v>
      </c>
      <c r="B150">
        <v>1986.37</v>
      </c>
      <c r="C150">
        <v>495.26</v>
      </c>
      <c r="D150">
        <v>1491.11</v>
      </c>
      <c r="E150">
        <v>35.68</v>
      </c>
      <c r="F150" t="s">
        <v>62</v>
      </c>
      <c r="G150" t="b">
        <v>1</v>
      </c>
    </row>
    <row r="151" spans="1:7" x14ac:dyDescent="0.35">
      <c r="A151">
        <v>0</v>
      </c>
      <c r="B151">
        <v>1974.74</v>
      </c>
      <c r="C151">
        <v>495.42</v>
      </c>
      <c r="D151">
        <v>1479.32</v>
      </c>
      <c r="E151">
        <v>34.909999999999997</v>
      </c>
      <c r="F151" t="s">
        <v>62</v>
      </c>
      <c r="G151" t="b">
        <v>1</v>
      </c>
    </row>
    <row r="152" spans="1:7" x14ac:dyDescent="0.35">
      <c r="A152">
        <v>0</v>
      </c>
      <c r="B152">
        <v>1967.58</v>
      </c>
      <c r="C152">
        <v>495.07</v>
      </c>
      <c r="D152">
        <v>1472.51</v>
      </c>
      <c r="E152">
        <v>35.47</v>
      </c>
      <c r="F152" t="s">
        <v>62</v>
      </c>
      <c r="G152" t="b">
        <v>1</v>
      </c>
    </row>
    <row r="153" spans="1:7" x14ac:dyDescent="0.35">
      <c r="A153">
        <v>0</v>
      </c>
      <c r="B153">
        <v>1961.24</v>
      </c>
      <c r="C153">
        <v>495.08</v>
      </c>
      <c r="D153">
        <v>1466.16</v>
      </c>
      <c r="E153">
        <v>35.119999999999997</v>
      </c>
      <c r="F153" t="s">
        <v>62</v>
      </c>
      <c r="G153" t="b">
        <v>1</v>
      </c>
    </row>
    <row r="154" spans="1:7" x14ac:dyDescent="0.35">
      <c r="A154">
        <v>0</v>
      </c>
      <c r="B154">
        <v>1953.95</v>
      </c>
      <c r="C154">
        <v>495.61</v>
      </c>
      <c r="D154">
        <v>1458.34</v>
      </c>
      <c r="E154">
        <v>34.57</v>
      </c>
      <c r="F154" t="s">
        <v>62</v>
      </c>
      <c r="G154" t="b">
        <v>1</v>
      </c>
    </row>
    <row r="155" spans="1:7" x14ac:dyDescent="0.35">
      <c r="A155">
        <v>1007</v>
      </c>
      <c r="B155">
        <v>2730.58</v>
      </c>
      <c r="C155">
        <v>495.64</v>
      </c>
      <c r="D155">
        <v>2234.94</v>
      </c>
      <c r="E155">
        <v>59.96</v>
      </c>
      <c r="F155" t="s">
        <v>62</v>
      </c>
      <c r="G155" t="b">
        <v>1</v>
      </c>
    </row>
    <row r="156" spans="1:7" x14ac:dyDescent="0.35">
      <c r="A156">
        <v>1007</v>
      </c>
      <c r="B156">
        <v>2664.15</v>
      </c>
      <c r="C156">
        <v>495.65</v>
      </c>
      <c r="D156">
        <v>2168.5</v>
      </c>
      <c r="E156">
        <v>54.83</v>
      </c>
      <c r="F156" t="s">
        <v>62</v>
      </c>
      <c r="G156" t="b">
        <v>1</v>
      </c>
    </row>
    <row r="157" spans="1:7" x14ac:dyDescent="0.35">
      <c r="A157">
        <v>1007</v>
      </c>
      <c r="B157">
        <v>2629.62</v>
      </c>
      <c r="C157">
        <v>495.28</v>
      </c>
      <c r="D157">
        <v>2134.34</v>
      </c>
      <c r="E157">
        <v>53.16</v>
      </c>
      <c r="F157" t="s">
        <v>62</v>
      </c>
      <c r="G157" t="b">
        <v>1</v>
      </c>
    </row>
    <row r="158" spans="1:7" x14ac:dyDescent="0.35">
      <c r="A158">
        <v>1007</v>
      </c>
      <c r="B158">
        <v>2599.25</v>
      </c>
      <c r="C158">
        <v>495.45</v>
      </c>
      <c r="D158">
        <v>2103.8000000000002</v>
      </c>
      <c r="E158">
        <v>51.88</v>
      </c>
      <c r="F158" t="s">
        <v>62</v>
      </c>
      <c r="G158" t="b">
        <v>1</v>
      </c>
    </row>
    <row r="159" spans="1:7" x14ac:dyDescent="0.35">
      <c r="A159">
        <v>1007</v>
      </c>
      <c r="B159">
        <v>2571.1799999999998</v>
      </c>
      <c r="C159">
        <v>495.14</v>
      </c>
      <c r="D159">
        <v>2076.04</v>
      </c>
      <c r="E159">
        <v>49.77</v>
      </c>
      <c r="F159" t="s">
        <v>62</v>
      </c>
      <c r="G159" t="b">
        <v>1</v>
      </c>
    </row>
    <row r="160" spans="1:7" x14ac:dyDescent="0.35">
      <c r="A160">
        <v>1007</v>
      </c>
      <c r="B160">
        <v>2557.48</v>
      </c>
      <c r="C160">
        <v>495.4</v>
      </c>
      <c r="D160">
        <v>2062.08</v>
      </c>
      <c r="E160">
        <v>49.85</v>
      </c>
      <c r="F160" t="s">
        <v>62</v>
      </c>
      <c r="G160" t="b">
        <v>1</v>
      </c>
    </row>
    <row r="161" spans="1:7" x14ac:dyDescent="0.35">
      <c r="A161">
        <v>1007</v>
      </c>
      <c r="B161">
        <v>2555.4</v>
      </c>
      <c r="C161">
        <v>494.96</v>
      </c>
      <c r="D161">
        <v>2060.44</v>
      </c>
      <c r="E161">
        <v>50.52</v>
      </c>
      <c r="F161" t="s">
        <v>62</v>
      </c>
      <c r="G161" t="b">
        <v>1</v>
      </c>
    </row>
    <row r="162" spans="1:7" x14ac:dyDescent="0.35">
      <c r="A162">
        <v>1007</v>
      </c>
      <c r="B162">
        <v>2551.59</v>
      </c>
      <c r="C162">
        <v>495.18</v>
      </c>
      <c r="D162">
        <v>2056.41</v>
      </c>
      <c r="E162">
        <v>51.06</v>
      </c>
      <c r="F162" t="s">
        <v>62</v>
      </c>
      <c r="G162" t="b">
        <v>1</v>
      </c>
    </row>
    <row r="164" spans="1:7" x14ac:dyDescent="0.35">
      <c r="A164" t="s">
        <v>68</v>
      </c>
      <c r="B164" t="s">
        <v>69</v>
      </c>
    </row>
    <row r="165" spans="1:7" x14ac:dyDescent="0.35">
      <c r="A165">
        <v>0</v>
      </c>
      <c r="B165">
        <v>6476.21</v>
      </c>
      <c r="C165">
        <v>496.56</v>
      </c>
      <c r="D165">
        <v>5979.65</v>
      </c>
      <c r="E165">
        <v>180.18</v>
      </c>
      <c r="F165" t="s">
        <v>62</v>
      </c>
      <c r="G165" t="b">
        <v>1</v>
      </c>
    </row>
    <row r="166" spans="1:7" x14ac:dyDescent="0.35">
      <c r="A166">
        <v>24.1</v>
      </c>
      <c r="B166">
        <v>6550.43</v>
      </c>
      <c r="C166">
        <v>497.2</v>
      </c>
      <c r="D166">
        <v>6053.23</v>
      </c>
      <c r="E166">
        <v>186.83</v>
      </c>
      <c r="F166" t="s">
        <v>62</v>
      </c>
      <c r="G166" t="b">
        <v>1</v>
      </c>
    </row>
    <row r="167" spans="1:7" x14ac:dyDescent="0.35">
      <c r="A167">
        <v>54.6</v>
      </c>
      <c r="B167">
        <v>6846.18</v>
      </c>
      <c r="C167">
        <v>496.79</v>
      </c>
      <c r="D167">
        <v>6349.39</v>
      </c>
      <c r="E167">
        <v>194.47</v>
      </c>
      <c r="F167" t="s">
        <v>62</v>
      </c>
      <c r="G167" t="b">
        <v>1</v>
      </c>
    </row>
    <row r="168" spans="1:7" x14ac:dyDescent="0.35">
      <c r="A168">
        <v>86.3</v>
      </c>
      <c r="B168">
        <v>6937.71</v>
      </c>
      <c r="C168">
        <v>497.33</v>
      </c>
      <c r="D168">
        <v>6440.38</v>
      </c>
      <c r="E168">
        <v>215.44</v>
      </c>
      <c r="F168" t="s">
        <v>62</v>
      </c>
      <c r="G168" t="b">
        <v>1</v>
      </c>
    </row>
    <row r="169" spans="1:7" x14ac:dyDescent="0.35">
      <c r="A169">
        <v>133</v>
      </c>
      <c r="B169">
        <v>7145.02</v>
      </c>
      <c r="C169">
        <v>497.12</v>
      </c>
      <c r="D169">
        <v>6647.9</v>
      </c>
      <c r="E169">
        <v>219.42</v>
      </c>
      <c r="F169" t="s">
        <v>62</v>
      </c>
      <c r="G169" t="b">
        <v>1</v>
      </c>
    </row>
    <row r="170" spans="1:7" x14ac:dyDescent="0.35">
      <c r="A170">
        <v>216</v>
      </c>
      <c r="B170">
        <v>7383.14</v>
      </c>
      <c r="C170">
        <v>497.2</v>
      </c>
      <c r="D170">
        <v>6885.94</v>
      </c>
      <c r="E170">
        <v>214.81</v>
      </c>
      <c r="F170" t="s">
        <v>62</v>
      </c>
      <c r="G170" t="b">
        <v>1</v>
      </c>
    </row>
    <row r="171" spans="1:7" x14ac:dyDescent="0.35">
      <c r="A171">
        <v>288</v>
      </c>
      <c r="B171">
        <v>7703.21</v>
      </c>
      <c r="C171">
        <v>497.73</v>
      </c>
      <c r="D171">
        <v>7205.48</v>
      </c>
      <c r="E171">
        <v>232.35</v>
      </c>
      <c r="F171" t="s">
        <v>62</v>
      </c>
      <c r="G171" t="b">
        <v>1</v>
      </c>
    </row>
    <row r="172" spans="1:7" x14ac:dyDescent="0.35">
      <c r="A172">
        <v>390</v>
      </c>
      <c r="B172">
        <v>7886.25</v>
      </c>
      <c r="C172">
        <v>497.14</v>
      </c>
      <c r="D172">
        <v>7389.11</v>
      </c>
      <c r="E172">
        <v>224.8</v>
      </c>
      <c r="F172" t="s">
        <v>62</v>
      </c>
      <c r="G172" t="b">
        <v>1</v>
      </c>
    </row>
    <row r="173" spans="1:7" x14ac:dyDescent="0.35">
      <c r="A173">
        <v>596</v>
      </c>
      <c r="B173">
        <v>8404.74</v>
      </c>
      <c r="C173">
        <v>497.54</v>
      </c>
      <c r="D173">
        <v>7907.2</v>
      </c>
      <c r="E173">
        <v>234.56</v>
      </c>
      <c r="F173" t="s">
        <v>62</v>
      </c>
      <c r="G173" t="b">
        <v>1</v>
      </c>
    </row>
    <row r="174" spans="1:7" x14ac:dyDescent="0.35">
      <c r="A174">
        <v>839</v>
      </c>
      <c r="B174">
        <v>9131.33</v>
      </c>
      <c r="C174">
        <v>497</v>
      </c>
      <c r="D174">
        <v>8634.33</v>
      </c>
      <c r="E174">
        <v>249.68</v>
      </c>
      <c r="F174" t="s">
        <v>62</v>
      </c>
      <c r="G174" t="b">
        <v>1</v>
      </c>
    </row>
    <row r="175" spans="1:7" x14ac:dyDescent="0.35">
      <c r="A175">
        <v>1007</v>
      </c>
      <c r="B175">
        <v>9365.7199999999993</v>
      </c>
      <c r="C175">
        <v>498.04</v>
      </c>
      <c r="D175">
        <v>8867.68</v>
      </c>
      <c r="E175">
        <v>278.73</v>
      </c>
      <c r="F175" t="s">
        <v>62</v>
      </c>
      <c r="G175" t="b">
        <v>1</v>
      </c>
    </row>
    <row r="176" spans="1:7" x14ac:dyDescent="0.35">
      <c r="A176">
        <v>1288</v>
      </c>
      <c r="B176">
        <v>9693.06</v>
      </c>
      <c r="C176">
        <v>498.07</v>
      </c>
      <c r="D176">
        <v>9194.99</v>
      </c>
      <c r="E176">
        <v>274.81</v>
      </c>
      <c r="F176" t="s">
        <v>62</v>
      </c>
      <c r="G176" t="b">
        <v>1</v>
      </c>
    </row>
    <row r="177" spans="1:7" x14ac:dyDescent="0.35">
      <c r="A177">
        <v>1827</v>
      </c>
      <c r="B177">
        <v>10988.17</v>
      </c>
      <c r="C177">
        <v>498.11</v>
      </c>
      <c r="D177">
        <v>10490.06</v>
      </c>
      <c r="E177">
        <v>302.24</v>
      </c>
      <c r="F177" t="s">
        <v>62</v>
      </c>
      <c r="G177" t="b">
        <v>1</v>
      </c>
    </row>
    <row r="178" spans="1:7" x14ac:dyDescent="0.35">
      <c r="A178">
        <v>2539</v>
      </c>
      <c r="B178">
        <v>12083</v>
      </c>
      <c r="C178">
        <v>498.57</v>
      </c>
      <c r="D178">
        <v>11584.43</v>
      </c>
      <c r="E178">
        <v>337.58</v>
      </c>
      <c r="F178" t="s">
        <v>62</v>
      </c>
      <c r="G178" t="b">
        <v>1</v>
      </c>
    </row>
    <row r="179" spans="1:7" x14ac:dyDescent="0.35">
      <c r="A179">
        <v>3003</v>
      </c>
      <c r="B179">
        <v>12949.3</v>
      </c>
      <c r="C179">
        <v>500.06</v>
      </c>
      <c r="D179">
        <v>12449.24</v>
      </c>
      <c r="E179">
        <v>352.08</v>
      </c>
      <c r="F179" t="s">
        <v>62</v>
      </c>
      <c r="G179" t="b">
        <v>1</v>
      </c>
    </row>
    <row r="180" spans="1:7" x14ac:dyDescent="0.35">
      <c r="A180">
        <v>3394</v>
      </c>
      <c r="B180">
        <v>12951.47</v>
      </c>
      <c r="C180">
        <v>498.68</v>
      </c>
      <c r="D180">
        <v>12452.79</v>
      </c>
      <c r="E180">
        <v>367.24</v>
      </c>
      <c r="F180" t="s">
        <v>62</v>
      </c>
      <c r="G180" t="b">
        <v>1</v>
      </c>
    </row>
    <row r="181" spans="1:7" x14ac:dyDescent="0.35">
      <c r="A181">
        <v>0</v>
      </c>
      <c r="B181">
        <v>6899.81</v>
      </c>
      <c r="C181">
        <v>893.1</v>
      </c>
      <c r="D181">
        <v>6006.71</v>
      </c>
      <c r="E181">
        <v>71.83</v>
      </c>
      <c r="F181" t="s">
        <v>40</v>
      </c>
      <c r="G181" t="b">
        <v>1</v>
      </c>
    </row>
    <row r="182" spans="1:7" x14ac:dyDescent="0.35">
      <c r="A182">
        <v>24.1</v>
      </c>
      <c r="B182">
        <v>7174</v>
      </c>
      <c r="C182">
        <v>873.51</v>
      </c>
      <c r="D182">
        <v>6300.49</v>
      </c>
      <c r="E182">
        <v>178.93</v>
      </c>
      <c r="F182" t="s">
        <v>40</v>
      </c>
      <c r="G182" t="b">
        <v>1</v>
      </c>
    </row>
    <row r="183" spans="1:7" x14ac:dyDescent="0.35">
      <c r="A183">
        <v>54.6</v>
      </c>
      <c r="B183">
        <v>6998.47</v>
      </c>
      <c r="C183">
        <v>808.07</v>
      </c>
      <c r="D183">
        <v>6190.4</v>
      </c>
      <c r="E183">
        <v>108.34</v>
      </c>
      <c r="F183" t="s">
        <v>40</v>
      </c>
      <c r="G183" t="b">
        <v>1</v>
      </c>
    </row>
    <row r="184" spans="1:7" x14ac:dyDescent="0.35">
      <c r="A184">
        <v>86.3</v>
      </c>
      <c r="B184">
        <v>7162.95</v>
      </c>
      <c r="C184">
        <v>820.77</v>
      </c>
      <c r="D184">
        <v>6342.18</v>
      </c>
      <c r="E184">
        <v>183.64</v>
      </c>
      <c r="F184" t="s">
        <v>40</v>
      </c>
      <c r="G184" t="b">
        <v>1</v>
      </c>
    </row>
    <row r="185" spans="1:7" x14ac:dyDescent="0.35">
      <c r="A185">
        <v>133</v>
      </c>
      <c r="B185">
        <v>7309.9</v>
      </c>
      <c r="C185">
        <v>829.66</v>
      </c>
      <c r="D185">
        <v>6480.24</v>
      </c>
      <c r="E185">
        <v>200.75</v>
      </c>
      <c r="F185" t="s">
        <v>40</v>
      </c>
      <c r="G185" t="b">
        <v>1</v>
      </c>
    </row>
    <row r="186" spans="1:7" x14ac:dyDescent="0.35">
      <c r="A186">
        <v>216</v>
      </c>
      <c r="B186">
        <v>7664.21</v>
      </c>
      <c r="C186">
        <v>827.55</v>
      </c>
      <c r="D186">
        <v>6836.66</v>
      </c>
      <c r="E186">
        <v>207.1</v>
      </c>
      <c r="F186" t="s">
        <v>40</v>
      </c>
      <c r="G186" t="b">
        <v>1</v>
      </c>
    </row>
    <row r="187" spans="1:7" x14ac:dyDescent="0.35">
      <c r="A187">
        <v>288</v>
      </c>
      <c r="B187">
        <v>7826.24</v>
      </c>
      <c r="C187">
        <v>849.25</v>
      </c>
      <c r="D187">
        <v>6976.99</v>
      </c>
      <c r="E187">
        <v>249.77</v>
      </c>
      <c r="F187" t="s">
        <v>40</v>
      </c>
      <c r="G187" t="b">
        <v>1</v>
      </c>
    </row>
    <row r="188" spans="1:7" x14ac:dyDescent="0.35">
      <c r="A188">
        <v>390</v>
      </c>
      <c r="B188">
        <v>8318.76</v>
      </c>
      <c r="C188">
        <v>906.51</v>
      </c>
      <c r="D188">
        <v>7412.25</v>
      </c>
      <c r="E188">
        <v>213.35</v>
      </c>
      <c r="F188" t="s">
        <v>40</v>
      </c>
      <c r="G188" t="b">
        <v>1</v>
      </c>
    </row>
    <row r="189" spans="1:7" x14ac:dyDescent="0.35">
      <c r="A189">
        <v>596</v>
      </c>
      <c r="B189">
        <v>8790.69</v>
      </c>
      <c r="C189">
        <v>974.94</v>
      </c>
      <c r="D189">
        <v>7815.75</v>
      </c>
      <c r="E189">
        <v>222.12</v>
      </c>
      <c r="F189" t="s">
        <v>40</v>
      </c>
      <c r="G189" t="b">
        <v>1</v>
      </c>
    </row>
    <row r="190" spans="1:7" x14ac:dyDescent="0.35">
      <c r="A190">
        <v>839</v>
      </c>
      <c r="B190">
        <v>9443.1299999999992</v>
      </c>
      <c r="C190">
        <v>968.46</v>
      </c>
      <c r="D190">
        <v>8474.67</v>
      </c>
      <c r="E190">
        <v>240.77</v>
      </c>
      <c r="F190" t="s">
        <v>40</v>
      </c>
      <c r="G190" t="b">
        <v>1</v>
      </c>
    </row>
    <row r="191" spans="1:7" x14ac:dyDescent="0.35">
      <c r="A191">
        <v>1007</v>
      </c>
      <c r="B191">
        <v>9626.93</v>
      </c>
      <c r="C191">
        <v>958.75</v>
      </c>
      <c r="D191">
        <v>8668.18</v>
      </c>
      <c r="E191">
        <v>248.53</v>
      </c>
      <c r="F191" t="s">
        <v>40</v>
      </c>
      <c r="G191" t="b">
        <v>1</v>
      </c>
    </row>
    <row r="192" spans="1:7" x14ac:dyDescent="0.35">
      <c r="A192">
        <v>1288</v>
      </c>
      <c r="B192">
        <v>10193.25</v>
      </c>
      <c r="C192">
        <v>952.47</v>
      </c>
      <c r="D192">
        <v>9240.7800000000007</v>
      </c>
      <c r="E192">
        <v>271.27999999999997</v>
      </c>
      <c r="F192" t="s">
        <v>40</v>
      </c>
      <c r="G192" t="b">
        <v>1</v>
      </c>
    </row>
    <row r="193" spans="1:7" x14ac:dyDescent="0.35">
      <c r="A193">
        <v>1827</v>
      </c>
      <c r="B193">
        <v>11754.65</v>
      </c>
      <c r="C193">
        <v>982.03</v>
      </c>
      <c r="D193">
        <v>10772.62</v>
      </c>
      <c r="E193">
        <v>299.17</v>
      </c>
      <c r="F193" t="s">
        <v>40</v>
      </c>
      <c r="G193" t="b">
        <v>1</v>
      </c>
    </row>
    <row r="194" spans="1:7" x14ac:dyDescent="0.35">
      <c r="A194">
        <v>2539</v>
      </c>
      <c r="B194">
        <v>12439.38</v>
      </c>
      <c r="C194">
        <v>1012.73</v>
      </c>
      <c r="D194">
        <v>11426.65</v>
      </c>
      <c r="E194">
        <v>137.91999999999999</v>
      </c>
      <c r="F194" t="s">
        <v>40</v>
      </c>
      <c r="G194" t="b">
        <v>1</v>
      </c>
    </row>
    <row r="195" spans="1:7" x14ac:dyDescent="0.35">
      <c r="A195">
        <v>3003</v>
      </c>
      <c r="B195">
        <v>12867.03</v>
      </c>
      <c r="C195">
        <v>1046.81</v>
      </c>
      <c r="D195">
        <v>11820.22</v>
      </c>
      <c r="E195">
        <v>157.78</v>
      </c>
      <c r="F195" t="s">
        <v>40</v>
      </c>
      <c r="G195" t="b">
        <v>1</v>
      </c>
    </row>
    <row r="196" spans="1:7" x14ac:dyDescent="0.35">
      <c r="A196">
        <v>3394</v>
      </c>
      <c r="B196">
        <v>12748.53</v>
      </c>
      <c r="C196">
        <v>901.54</v>
      </c>
      <c r="D196">
        <v>11846.99</v>
      </c>
      <c r="E196">
        <v>312.41000000000003</v>
      </c>
      <c r="F196" t="s">
        <v>40</v>
      </c>
      <c r="G196" t="b">
        <v>1</v>
      </c>
    </row>
    <row r="198" spans="1:7" x14ac:dyDescent="0.35">
      <c r="A198" t="s">
        <v>68</v>
      </c>
      <c r="B198" t="s">
        <v>70</v>
      </c>
      <c r="E198" t="s">
        <v>50</v>
      </c>
    </row>
    <row r="199" spans="1:7" x14ac:dyDescent="0.35">
      <c r="A199">
        <v>0</v>
      </c>
      <c r="B199">
        <v>2122.06</v>
      </c>
      <c r="C199">
        <v>495.76</v>
      </c>
      <c r="D199">
        <v>1626.3</v>
      </c>
      <c r="E199">
        <v>44.91</v>
      </c>
      <c r="F199" t="s">
        <v>62</v>
      </c>
    </row>
    <row r="200" spans="1:7" x14ac:dyDescent="0.35">
      <c r="A200">
        <v>24.1</v>
      </c>
      <c r="B200">
        <v>2179.08</v>
      </c>
      <c r="C200">
        <v>495.45</v>
      </c>
      <c r="D200">
        <v>1683.63</v>
      </c>
      <c r="E200">
        <v>48.51</v>
      </c>
      <c r="F200" t="s">
        <v>62</v>
      </c>
    </row>
    <row r="201" spans="1:7" x14ac:dyDescent="0.35">
      <c r="A201">
        <v>54.6</v>
      </c>
      <c r="B201">
        <v>2172.0700000000002</v>
      </c>
      <c r="C201">
        <v>495.63</v>
      </c>
      <c r="D201">
        <v>1676.44</v>
      </c>
      <c r="E201">
        <v>47.74</v>
      </c>
      <c r="F201" t="s">
        <v>62</v>
      </c>
    </row>
    <row r="202" spans="1:7" x14ac:dyDescent="0.35">
      <c r="A202">
        <v>86.3</v>
      </c>
      <c r="B202">
        <v>2213.0700000000002</v>
      </c>
      <c r="C202">
        <v>495.11</v>
      </c>
      <c r="D202">
        <v>1717.96</v>
      </c>
      <c r="E202">
        <v>47.97</v>
      </c>
      <c r="F202" t="s">
        <v>62</v>
      </c>
    </row>
    <row r="203" spans="1:7" x14ac:dyDescent="0.35">
      <c r="A203">
        <v>133</v>
      </c>
      <c r="B203">
        <v>2276.84</v>
      </c>
      <c r="C203">
        <v>495.68</v>
      </c>
      <c r="D203">
        <v>1781.16</v>
      </c>
      <c r="E203">
        <v>50.88</v>
      </c>
      <c r="F203" t="s">
        <v>62</v>
      </c>
    </row>
    <row r="204" spans="1:7" x14ac:dyDescent="0.35">
      <c r="A204">
        <v>216</v>
      </c>
      <c r="B204">
        <v>2341.8200000000002</v>
      </c>
      <c r="C204">
        <v>495.36</v>
      </c>
      <c r="D204">
        <v>1846.46</v>
      </c>
      <c r="E204">
        <v>53.61</v>
      </c>
      <c r="F204" t="s">
        <v>62</v>
      </c>
    </row>
    <row r="205" spans="1:7" x14ac:dyDescent="0.35">
      <c r="A205">
        <v>288</v>
      </c>
      <c r="B205">
        <v>2398.5</v>
      </c>
      <c r="C205">
        <v>495.66</v>
      </c>
      <c r="D205">
        <v>1902.84</v>
      </c>
      <c r="E205">
        <v>54.77</v>
      </c>
      <c r="F205" t="s">
        <v>62</v>
      </c>
    </row>
    <row r="206" spans="1:7" x14ac:dyDescent="0.35">
      <c r="A206">
        <v>390</v>
      </c>
      <c r="B206">
        <v>2459</v>
      </c>
      <c r="C206">
        <v>495.44</v>
      </c>
      <c r="D206">
        <v>1963.56</v>
      </c>
      <c r="E206">
        <v>57.44</v>
      </c>
      <c r="F206" t="s">
        <v>62</v>
      </c>
    </row>
    <row r="207" spans="1:7" x14ac:dyDescent="0.35">
      <c r="A207">
        <v>596</v>
      </c>
      <c r="B207">
        <v>2573.3200000000002</v>
      </c>
      <c r="C207">
        <v>495.47</v>
      </c>
      <c r="D207">
        <v>2077.85</v>
      </c>
      <c r="E207">
        <v>60.27</v>
      </c>
      <c r="F207" t="s">
        <v>62</v>
      </c>
    </row>
    <row r="208" spans="1:7" x14ac:dyDescent="0.35">
      <c r="A208">
        <v>839</v>
      </c>
      <c r="B208">
        <v>2738.12</v>
      </c>
      <c r="C208">
        <v>495.99</v>
      </c>
      <c r="D208">
        <v>2242.13</v>
      </c>
      <c r="E208">
        <v>61.59</v>
      </c>
      <c r="F208" t="s">
        <v>62</v>
      </c>
    </row>
    <row r="209" spans="1:6" x14ac:dyDescent="0.35">
      <c r="A209">
        <v>1007</v>
      </c>
      <c r="B209">
        <v>2812.07</v>
      </c>
      <c r="C209">
        <v>495.58</v>
      </c>
      <c r="D209">
        <v>2316.4899999999998</v>
      </c>
      <c r="E209">
        <v>63.81</v>
      </c>
      <c r="F209" t="s">
        <v>62</v>
      </c>
    </row>
    <row r="210" spans="1:6" x14ac:dyDescent="0.35">
      <c r="A210">
        <v>1288</v>
      </c>
      <c r="B210">
        <v>2914.36</v>
      </c>
      <c r="C210">
        <v>496.1</v>
      </c>
      <c r="D210">
        <v>2418.2600000000002</v>
      </c>
      <c r="E210">
        <v>64.040000000000006</v>
      </c>
      <c r="F210" t="s">
        <v>62</v>
      </c>
    </row>
    <row r="211" spans="1:6" x14ac:dyDescent="0.35">
      <c r="A211">
        <v>1827</v>
      </c>
      <c r="B211">
        <v>3338.68</v>
      </c>
      <c r="C211">
        <v>495.81</v>
      </c>
      <c r="D211">
        <v>2842.87</v>
      </c>
      <c r="E211">
        <v>79.12</v>
      </c>
      <c r="F211" t="s">
        <v>62</v>
      </c>
    </row>
    <row r="212" spans="1:6" x14ac:dyDescent="0.35">
      <c r="A212">
        <v>2539</v>
      </c>
      <c r="B212">
        <v>3541.94</v>
      </c>
      <c r="C212">
        <v>495.9</v>
      </c>
      <c r="D212">
        <v>3046.04</v>
      </c>
      <c r="E212">
        <v>86.74</v>
      </c>
      <c r="F212" t="s">
        <v>62</v>
      </c>
    </row>
    <row r="213" spans="1:6" x14ac:dyDescent="0.35">
      <c r="A213">
        <v>3003</v>
      </c>
      <c r="B213">
        <v>3605.58</v>
      </c>
      <c r="C213">
        <v>495.53</v>
      </c>
      <c r="D213">
        <v>3110.05</v>
      </c>
      <c r="E213">
        <v>87.65</v>
      </c>
      <c r="F213" t="s">
        <v>62</v>
      </c>
    </row>
    <row r="214" spans="1:6" x14ac:dyDescent="0.35">
      <c r="A214">
        <v>3394</v>
      </c>
      <c r="B214">
        <v>3819.7</v>
      </c>
      <c r="C214">
        <v>495.22</v>
      </c>
      <c r="D214">
        <v>3324.48</v>
      </c>
      <c r="E214">
        <v>90.75</v>
      </c>
      <c r="F214" t="s">
        <v>62</v>
      </c>
    </row>
    <row r="215" spans="1:6" x14ac:dyDescent="0.35">
      <c r="A215">
        <v>0</v>
      </c>
      <c r="B215">
        <v>2237.1</v>
      </c>
      <c r="C215">
        <v>594.08000000000004</v>
      </c>
      <c r="D215">
        <v>1643.02</v>
      </c>
      <c r="E215">
        <v>43.69</v>
      </c>
      <c r="F215" t="s">
        <v>40</v>
      </c>
    </row>
    <row r="216" spans="1:6" x14ac:dyDescent="0.35">
      <c r="A216">
        <v>24.1</v>
      </c>
      <c r="B216">
        <v>2280.92</v>
      </c>
      <c r="C216">
        <v>591.84</v>
      </c>
      <c r="D216">
        <v>1689.08</v>
      </c>
      <c r="E216">
        <v>45.08</v>
      </c>
      <c r="F216" t="s">
        <v>40</v>
      </c>
    </row>
    <row r="217" spans="1:6" x14ac:dyDescent="0.35">
      <c r="A217">
        <v>54.6</v>
      </c>
      <c r="B217">
        <v>2266.86</v>
      </c>
      <c r="C217">
        <v>588.67999999999995</v>
      </c>
      <c r="D217">
        <v>1678.18</v>
      </c>
      <c r="E217">
        <v>39.29</v>
      </c>
      <c r="F217" t="s">
        <v>40</v>
      </c>
    </row>
    <row r="218" spans="1:6" x14ac:dyDescent="0.35">
      <c r="A218">
        <v>86.3</v>
      </c>
      <c r="B218">
        <v>2343.11</v>
      </c>
      <c r="C218">
        <v>590.41999999999996</v>
      </c>
      <c r="D218">
        <v>1752.69</v>
      </c>
      <c r="E218">
        <v>48.24</v>
      </c>
      <c r="F218" t="s">
        <v>40</v>
      </c>
    </row>
    <row r="219" spans="1:6" x14ac:dyDescent="0.35">
      <c r="A219">
        <v>133</v>
      </c>
      <c r="B219">
        <v>2386.4699999999998</v>
      </c>
      <c r="C219">
        <v>589.62</v>
      </c>
      <c r="D219">
        <v>1796.85</v>
      </c>
      <c r="E219">
        <v>51.8</v>
      </c>
      <c r="F219" t="s">
        <v>40</v>
      </c>
    </row>
    <row r="220" spans="1:6" x14ac:dyDescent="0.35">
      <c r="A220">
        <v>216</v>
      </c>
      <c r="B220">
        <v>2474.44</v>
      </c>
      <c r="C220">
        <v>590.16</v>
      </c>
      <c r="D220">
        <v>1884.28</v>
      </c>
      <c r="E220">
        <v>54.51</v>
      </c>
      <c r="F220" t="s">
        <v>40</v>
      </c>
    </row>
    <row r="221" spans="1:6" x14ac:dyDescent="0.35">
      <c r="A221">
        <v>288</v>
      </c>
      <c r="B221">
        <v>2540.19</v>
      </c>
      <c r="C221">
        <v>589.03</v>
      </c>
      <c r="D221">
        <v>1951.16</v>
      </c>
      <c r="E221">
        <v>59.91</v>
      </c>
      <c r="F221" t="s">
        <v>40</v>
      </c>
    </row>
    <row r="222" spans="1:6" x14ac:dyDescent="0.35">
      <c r="A222">
        <v>390</v>
      </c>
      <c r="B222">
        <v>2601.9299999999998</v>
      </c>
      <c r="C222">
        <v>589.34</v>
      </c>
      <c r="D222">
        <v>2012.59</v>
      </c>
      <c r="E222">
        <v>59.23</v>
      </c>
      <c r="F222" t="s">
        <v>40</v>
      </c>
    </row>
    <row r="223" spans="1:6" x14ac:dyDescent="0.35">
      <c r="A223">
        <v>596</v>
      </c>
      <c r="B223">
        <v>2691.08</v>
      </c>
      <c r="C223">
        <v>590.04999999999995</v>
      </c>
      <c r="D223">
        <v>2101.0300000000002</v>
      </c>
      <c r="E223">
        <v>57.45</v>
      </c>
      <c r="F223" t="s">
        <v>40</v>
      </c>
    </row>
    <row r="224" spans="1:6" x14ac:dyDescent="0.35">
      <c r="A224">
        <v>839</v>
      </c>
      <c r="B224">
        <v>2884.38</v>
      </c>
      <c r="C224">
        <v>590.65</v>
      </c>
      <c r="D224">
        <v>2293.73</v>
      </c>
      <c r="E224">
        <v>60.89</v>
      </c>
      <c r="F224" t="s">
        <v>40</v>
      </c>
    </row>
    <row r="225" spans="1:6" x14ac:dyDescent="0.35">
      <c r="A225">
        <v>1007</v>
      </c>
      <c r="B225">
        <v>2901.75</v>
      </c>
      <c r="C225">
        <v>591.4</v>
      </c>
      <c r="D225">
        <v>2310.35</v>
      </c>
      <c r="E225">
        <v>66.599999999999994</v>
      </c>
      <c r="F225" t="s">
        <v>40</v>
      </c>
    </row>
    <row r="226" spans="1:6" x14ac:dyDescent="0.35">
      <c r="A226">
        <v>1288</v>
      </c>
      <c r="B226">
        <v>3033.44</v>
      </c>
      <c r="C226">
        <v>591.41</v>
      </c>
      <c r="D226">
        <v>2442.0300000000002</v>
      </c>
      <c r="E226">
        <v>68.16</v>
      </c>
      <c r="F226" t="s">
        <v>40</v>
      </c>
    </row>
    <row r="227" spans="1:6" x14ac:dyDescent="0.35">
      <c r="A227">
        <v>1827</v>
      </c>
      <c r="B227">
        <v>3322.73</v>
      </c>
      <c r="C227">
        <v>591.75</v>
      </c>
      <c r="D227">
        <v>2730.98</v>
      </c>
      <c r="E227">
        <v>63.21</v>
      </c>
      <c r="F227" t="s">
        <v>40</v>
      </c>
    </row>
    <row r="228" spans="1:6" x14ac:dyDescent="0.35">
      <c r="A228">
        <v>2539</v>
      </c>
      <c r="B228">
        <v>3471.72</v>
      </c>
      <c r="C228">
        <v>592.51</v>
      </c>
      <c r="D228">
        <v>2879.21</v>
      </c>
      <c r="E228">
        <v>85.06</v>
      </c>
      <c r="F228" t="s">
        <v>40</v>
      </c>
    </row>
    <row r="229" spans="1:6" x14ac:dyDescent="0.35">
      <c r="A229">
        <v>3003</v>
      </c>
      <c r="B229">
        <v>3818.41</v>
      </c>
      <c r="C229">
        <v>592.22</v>
      </c>
      <c r="D229">
        <v>3226.19</v>
      </c>
      <c r="E229">
        <v>87.34</v>
      </c>
      <c r="F229" t="s">
        <v>40</v>
      </c>
    </row>
    <row r="230" spans="1:6" x14ac:dyDescent="0.35">
      <c r="A230">
        <v>3394</v>
      </c>
      <c r="B230">
        <v>3910.84</v>
      </c>
      <c r="C230">
        <v>591.80999999999995</v>
      </c>
      <c r="D230">
        <v>3319.03</v>
      </c>
      <c r="E230">
        <v>103.41</v>
      </c>
      <c r="F230" t="s">
        <v>40</v>
      </c>
    </row>
    <row r="232" spans="1:6" x14ac:dyDescent="0.35">
      <c r="A232" t="s">
        <v>71</v>
      </c>
    </row>
    <row r="233" spans="1:6" x14ac:dyDescent="0.35">
      <c r="A233">
        <v>0</v>
      </c>
      <c r="B233">
        <v>2679.36</v>
      </c>
      <c r="C233">
        <v>789.32</v>
      </c>
      <c r="D233">
        <v>1890.04</v>
      </c>
      <c r="E233">
        <v>44.81</v>
      </c>
      <c r="F233" t="s">
        <v>40</v>
      </c>
    </row>
    <row r="234" spans="1:6" x14ac:dyDescent="0.35">
      <c r="A234">
        <v>0</v>
      </c>
      <c r="B234">
        <v>2521.0700000000002</v>
      </c>
      <c r="C234">
        <v>691.78</v>
      </c>
      <c r="D234">
        <v>1829.29</v>
      </c>
      <c r="E234">
        <v>48.14</v>
      </c>
      <c r="F234" t="s">
        <v>40</v>
      </c>
    </row>
    <row r="235" spans="1:6" x14ac:dyDescent="0.35">
      <c r="A235">
        <v>1007</v>
      </c>
      <c r="B235">
        <v>3228.73</v>
      </c>
      <c r="C235">
        <v>670.62</v>
      </c>
      <c r="D235">
        <v>2558.11</v>
      </c>
      <c r="E235">
        <v>68</v>
      </c>
      <c r="F235" t="s">
        <v>40</v>
      </c>
    </row>
    <row r="236" spans="1:6" x14ac:dyDescent="0.35">
      <c r="A236">
        <v>1007</v>
      </c>
      <c r="B236">
        <v>3160.38</v>
      </c>
      <c r="C236">
        <v>668.87</v>
      </c>
      <c r="D236">
        <v>2491.5100000000002</v>
      </c>
      <c r="E236">
        <v>62.57</v>
      </c>
      <c r="F236" t="s">
        <v>40</v>
      </c>
    </row>
    <row r="237" spans="1:6" x14ac:dyDescent="0.35">
      <c r="A237">
        <v>0</v>
      </c>
      <c r="B237">
        <v>2266.12</v>
      </c>
      <c r="C237">
        <v>495.16</v>
      </c>
      <c r="D237">
        <v>1770.96</v>
      </c>
      <c r="E237">
        <v>46</v>
      </c>
      <c r="F237" t="s">
        <v>39</v>
      </c>
    </row>
    <row r="238" spans="1:6" x14ac:dyDescent="0.35">
      <c r="A238">
        <v>0</v>
      </c>
      <c r="B238">
        <v>2226.13</v>
      </c>
      <c r="C238">
        <v>495.11</v>
      </c>
      <c r="D238">
        <v>1731.02</v>
      </c>
      <c r="E238">
        <v>43.52</v>
      </c>
      <c r="F238" t="s">
        <v>39</v>
      </c>
    </row>
    <row r="239" spans="1:6" x14ac:dyDescent="0.35">
      <c r="A239">
        <v>1007</v>
      </c>
      <c r="B239">
        <v>2945.14</v>
      </c>
      <c r="C239">
        <v>495.42</v>
      </c>
      <c r="D239">
        <v>2449.7199999999998</v>
      </c>
      <c r="E239">
        <v>66.459999999999994</v>
      </c>
      <c r="F239" t="s">
        <v>39</v>
      </c>
    </row>
    <row r="240" spans="1:6" x14ac:dyDescent="0.35">
      <c r="A240">
        <v>1007</v>
      </c>
      <c r="B240">
        <v>2888.18</v>
      </c>
      <c r="C240">
        <v>495.42</v>
      </c>
      <c r="D240">
        <v>2392.7600000000002</v>
      </c>
      <c r="E240">
        <v>60.15</v>
      </c>
      <c r="F240" t="s">
        <v>39</v>
      </c>
    </row>
    <row r="241" spans="1:8" x14ac:dyDescent="0.35">
      <c r="A241" t="s">
        <v>76</v>
      </c>
    </row>
    <row r="242" spans="1:8" x14ac:dyDescent="0.35">
      <c r="A242" t="s">
        <v>59</v>
      </c>
      <c r="B242" t="s">
        <v>72</v>
      </c>
      <c r="C242" t="s">
        <v>39</v>
      </c>
      <c r="F242" t="s">
        <v>149</v>
      </c>
      <c r="G242" t="s">
        <v>150</v>
      </c>
      <c r="H242" t="s">
        <v>151</v>
      </c>
    </row>
    <row r="243" spans="1:8" x14ac:dyDescent="0.35">
      <c r="A243">
        <v>0</v>
      </c>
      <c r="B243">
        <v>2602.92</v>
      </c>
      <c r="C243">
        <v>494.6</v>
      </c>
      <c r="D243">
        <v>2108.3200000000002</v>
      </c>
      <c r="E243">
        <v>6.83</v>
      </c>
      <c r="F243" t="e">
        <f>-(-3.5814-SQRT(-0.0116*B243+14.20206996))/0.0058</f>
        <v>#NUM!</v>
      </c>
    </row>
    <row r="244" spans="1:8" x14ac:dyDescent="0.35">
      <c r="A244">
        <v>24.1</v>
      </c>
      <c r="B244">
        <v>2619.15</v>
      </c>
      <c r="C244">
        <v>494.89</v>
      </c>
      <c r="D244">
        <v>2124.2600000000002</v>
      </c>
      <c r="E244">
        <v>5.98</v>
      </c>
    </row>
    <row r="245" spans="1:8" x14ac:dyDescent="0.35">
      <c r="A245">
        <v>54.6</v>
      </c>
      <c r="B245">
        <v>2670.16</v>
      </c>
      <c r="C245">
        <v>494.45</v>
      </c>
      <c r="D245">
        <v>2175.71</v>
      </c>
      <c r="E245">
        <v>9.84</v>
      </c>
    </row>
    <row r="246" spans="1:8" x14ac:dyDescent="0.35">
      <c r="A246">
        <v>86.3</v>
      </c>
      <c r="B246">
        <v>2750.92</v>
      </c>
      <c r="C246">
        <v>495.03</v>
      </c>
      <c r="D246">
        <v>2255.89</v>
      </c>
      <c r="E246">
        <v>8.23</v>
      </c>
    </row>
    <row r="247" spans="1:8" x14ac:dyDescent="0.35">
      <c r="A247">
        <v>133</v>
      </c>
      <c r="B247">
        <v>2796.07</v>
      </c>
      <c r="C247">
        <v>494.89</v>
      </c>
      <c r="D247">
        <v>2301.1799999999998</v>
      </c>
      <c r="E247">
        <v>6.62</v>
      </c>
    </row>
    <row r="248" spans="1:8" x14ac:dyDescent="0.35">
      <c r="A248">
        <v>216</v>
      </c>
      <c r="B248">
        <v>2949.52</v>
      </c>
      <c r="C248">
        <v>495.14</v>
      </c>
      <c r="D248">
        <v>2454.38</v>
      </c>
      <c r="E248">
        <v>9.31</v>
      </c>
    </row>
    <row r="249" spans="1:8" x14ac:dyDescent="0.35">
      <c r="A249">
        <v>288</v>
      </c>
      <c r="B249">
        <v>2958.38</v>
      </c>
      <c r="C249">
        <v>495.11</v>
      </c>
      <c r="D249">
        <v>2463.27</v>
      </c>
      <c r="E249">
        <v>67.56</v>
      </c>
    </row>
    <row r="250" spans="1:8" x14ac:dyDescent="0.35">
      <c r="A250">
        <v>390</v>
      </c>
      <c r="B250">
        <v>3072.96</v>
      </c>
      <c r="C250">
        <v>495.25</v>
      </c>
      <c r="D250">
        <v>2577.71</v>
      </c>
      <c r="E250">
        <v>10.1</v>
      </c>
    </row>
    <row r="251" spans="1:8" x14ac:dyDescent="0.35">
      <c r="A251">
        <v>596</v>
      </c>
      <c r="B251">
        <v>3219.07</v>
      </c>
      <c r="C251">
        <v>494.89</v>
      </c>
      <c r="D251">
        <v>2724.18</v>
      </c>
      <c r="E251">
        <v>9.69</v>
      </c>
    </row>
    <row r="252" spans="1:8" x14ac:dyDescent="0.35">
      <c r="A252">
        <v>839</v>
      </c>
      <c r="B252">
        <v>3421.88</v>
      </c>
      <c r="C252">
        <v>494.92</v>
      </c>
      <c r="D252">
        <v>2926.96</v>
      </c>
      <c r="E252">
        <v>9.56</v>
      </c>
    </row>
    <row r="253" spans="1:8" x14ac:dyDescent="0.35">
      <c r="A253">
        <v>1007</v>
      </c>
      <c r="B253">
        <v>3511.93</v>
      </c>
      <c r="C253">
        <v>495.04</v>
      </c>
      <c r="D253">
        <v>3016.89</v>
      </c>
      <c r="E253">
        <v>10.43</v>
      </c>
    </row>
    <row r="254" spans="1:8" x14ac:dyDescent="0.35">
      <c r="A254">
        <v>1288</v>
      </c>
      <c r="B254">
        <v>3674.68</v>
      </c>
      <c r="C254">
        <v>494.86</v>
      </c>
      <c r="D254">
        <v>3179.82</v>
      </c>
      <c r="E254">
        <v>12.41</v>
      </c>
    </row>
    <row r="255" spans="1:8" x14ac:dyDescent="0.35">
      <c r="A255">
        <v>1827</v>
      </c>
      <c r="B255">
        <v>4118.67</v>
      </c>
      <c r="C255">
        <v>495.61</v>
      </c>
      <c r="D255">
        <v>3623.06</v>
      </c>
      <c r="E255">
        <v>12.29</v>
      </c>
    </row>
    <row r="256" spans="1:8" x14ac:dyDescent="0.35">
      <c r="A256">
        <v>2539</v>
      </c>
      <c r="B256">
        <v>4508.9399999999996</v>
      </c>
      <c r="C256">
        <v>495.37</v>
      </c>
      <c r="D256">
        <v>4013.57</v>
      </c>
      <c r="E256">
        <v>32.96</v>
      </c>
    </row>
    <row r="257" spans="1:5" x14ac:dyDescent="0.35">
      <c r="A257">
        <v>3003</v>
      </c>
      <c r="B257">
        <v>4585.21</v>
      </c>
      <c r="C257">
        <v>495.47</v>
      </c>
      <c r="D257">
        <v>4089.74</v>
      </c>
      <c r="E257">
        <v>15.57</v>
      </c>
    </row>
    <row r="258" spans="1:5" x14ac:dyDescent="0.35">
      <c r="A258">
        <v>3394</v>
      </c>
      <c r="B258">
        <v>4823.7</v>
      </c>
      <c r="C258">
        <v>495.53</v>
      </c>
      <c r="D258">
        <v>4328.17</v>
      </c>
      <c r="E258">
        <v>13.55</v>
      </c>
    </row>
    <row r="260" spans="1:5" x14ac:dyDescent="0.35">
      <c r="A260" t="s">
        <v>73</v>
      </c>
      <c r="B260" t="s">
        <v>74</v>
      </c>
    </row>
    <row r="261" spans="1:5" x14ac:dyDescent="0.35">
      <c r="A261">
        <v>0</v>
      </c>
      <c r="B261">
        <v>8095.14</v>
      </c>
      <c r="C261">
        <v>496.93</v>
      </c>
      <c r="D261">
        <v>7598.21</v>
      </c>
      <c r="E261">
        <v>26.14</v>
      </c>
    </row>
    <row r="262" spans="1:5" x14ac:dyDescent="0.35">
      <c r="A262">
        <v>24.1</v>
      </c>
      <c r="B262">
        <v>8243.26</v>
      </c>
      <c r="C262">
        <v>496.87</v>
      </c>
      <c r="D262">
        <v>7746.39</v>
      </c>
      <c r="E262">
        <v>26.79</v>
      </c>
    </row>
    <row r="263" spans="1:5" x14ac:dyDescent="0.35">
      <c r="A263">
        <v>54.6</v>
      </c>
      <c r="B263">
        <v>8201.76</v>
      </c>
      <c r="C263">
        <v>496.98</v>
      </c>
      <c r="D263">
        <v>7704.78</v>
      </c>
      <c r="E263">
        <v>26.91</v>
      </c>
    </row>
    <row r="264" spans="1:5" x14ac:dyDescent="0.35">
      <c r="A264">
        <v>86.3</v>
      </c>
      <c r="B264">
        <v>8456.76</v>
      </c>
      <c r="C264">
        <v>496.76</v>
      </c>
      <c r="D264">
        <v>7960</v>
      </c>
      <c r="E264">
        <v>28.55</v>
      </c>
    </row>
    <row r="265" spans="1:5" x14ac:dyDescent="0.35">
      <c r="A265">
        <v>133</v>
      </c>
      <c r="B265">
        <v>8791.34</v>
      </c>
      <c r="C265">
        <v>496.78</v>
      </c>
      <c r="D265">
        <v>8294.56</v>
      </c>
      <c r="E265">
        <v>30.38</v>
      </c>
    </row>
    <row r="266" spans="1:5" x14ac:dyDescent="0.35">
      <c r="A266">
        <v>216</v>
      </c>
      <c r="B266">
        <v>9213.0499999999993</v>
      </c>
      <c r="C266">
        <v>496.99</v>
      </c>
      <c r="D266">
        <v>8716.06</v>
      </c>
      <c r="E266">
        <v>35.29</v>
      </c>
    </row>
    <row r="267" spans="1:5" x14ac:dyDescent="0.35">
      <c r="A267">
        <v>288</v>
      </c>
      <c r="B267">
        <v>9670.48</v>
      </c>
      <c r="C267">
        <v>497.33</v>
      </c>
      <c r="D267">
        <v>9173.15</v>
      </c>
      <c r="E267">
        <v>45.1</v>
      </c>
    </row>
    <row r="268" spans="1:5" x14ac:dyDescent="0.35">
      <c r="A268">
        <v>390</v>
      </c>
      <c r="B268">
        <v>9924.66</v>
      </c>
      <c r="C268">
        <v>497.31</v>
      </c>
      <c r="D268">
        <v>9427.35</v>
      </c>
      <c r="E268">
        <v>39.369999999999997</v>
      </c>
    </row>
    <row r="269" spans="1:5" x14ac:dyDescent="0.35">
      <c r="A269">
        <v>596</v>
      </c>
      <c r="B269">
        <v>10586.43</v>
      </c>
      <c r="C269">
        <v>497.82</v>
      </c>
      <c r="D269">
        <v>10088.61</v>
      </c>
      <c r="E269">
        <v>37.840000000000003</v>
      </c>
    </row>
    <row r="270" spans="1:5" x14ac:dyDescent="0.35">
      <c r="A270">
        <v>839</v>
      </c>
      <c r="B270">
        <v>11489.63</v>
      </c>
      <c r="C270">
        <v>497.4</v>
      </c>
      <c r="D270">
        <v>10992.23</v>
      </c>
      <c r="E270">
        <v>37.14</v>
      </c>
    </row>
    <row r="271" spans="1:5" x14ac:dyDescent="0.35">
      <c r="A271">
        <v>1007</v>
      </c>
      <c r="B271">
        <v>11794.04</v>
      </c>
      <c r="C271">
        <v>497.38</v>
      </c>
      <c r="D271">
        <v>11296.66</v>
      </c>
      <c r="E271">
        <v>41.28</v>
      </c>
    </row>
    <row r="272" spans="1:5" x14ac:dyDescent="0.35">
      <c r="A272">
        <v>1288</v>
      </c>
      <c r="B272">
        <v>12374.95</v>
      </c>
      <c r="C272">
        <v>498.04</v>
      </c>
      <c r="D272">
        <v>11876.91</v>
      </c>
      <c r="E272">
        <v>41.78</v>
      </c>
    </row>
    <row r="273" spans="1:5" x14ac:dyDescent="0.35">
      <c r="A273">
        <v>1827</v>
      </c>
      <c r="B273">
        <v>14095.55</v>
      </c>
      <c r="C273">
        <v>498.26</v>
      </c>
      <c r="D273">
        <v>13597.29</v>
      </c>
      <c r="E273">
        <v>47.32</v>
      </c>
    </row>
    <row r="274" spans="1:5" x14ac:dyDescent="0.35">
      <c r="A274">
        <v>2539</v>
      </c>
      <c r="B274">
        <v>15362.82</v>
      </c>
      <c r="C274">
        <v>499.17</v>
      </c>
      <c r="D274">
        <v>14863.65</v>
      </c>
      <c r="E274">
        <v>65.84</v>
      </c>
    </row>
    <row r="275" spans="1:5" x14ac:dyDescent="0.35">
      <c r="A275">
        <v>3003</v>
      </c>
      <c r="B275">
        <v>16286.9</v>
      </c>
      <c r="C275">
        <v>499.21</v>
      </c>
      <c r="D275">
        <v>15787.69</v>
      </c>
      <c r="E275">
        <v>4.49</v>
      </c>
    </row>
    <row r="276" spans="1:5" x14ac:dyDescent="0.35">
      <c r="A276">
        <v>3394</v>
      </c>
      <c r="B276">
        <v>16285.96</v>
      </c>
      <c r="C276">
        <v>499.34</v>
      </c>
      <c r="D276">
        <v>15786.62</v>
      </c>
      <c r="E276">
        <v>4.8499999999999996</v>
      </c>
    </row>
    <row r="278" spans="1:5" x14ac:dyDescent="0.35">
      <c r="A278" t="s">
        <v>59</v>
      </c>
      <c r="B278" t="s">
        <v>75</v>
      </c>
      <c r="C278" t="s">
        <v>39</v>
      </c>
    </row>
    <row r="279" spans="1:5" x14ac:dyDescent="0.35">
      <c r="A279">
        <v>0</v>
      </c>
      <c r="B279">
        <v>3274.91</v>
      </c>
      <c r="C279">
        <v>494.8</v>
      </c>
      <c r="D279">
        <v>2780.11</v>
      </c>
      <c r="E279">
        <v>13.18</v>
      </c>
    </row>
    <row r="280" spans="1:5" x14ac:dyDescent="0.35">
      <c r="A280">
        <v>24.1</v>
      </c>
      <c r="B280">
        <v>3156.95</v>
      </c>
      <c r="C280">
        <v>495.05</v>
      </c>
      <c r="D280">
        <v>2661.9</v>
      </c>
      <c r="E280">
        <v>12.6</v>
      </c>
    </row>
    <row r="281" spans="1:5" x14ac:dyDescent="0.35">
      <c r="A281">
        <v>54.6</v>
      </c>
      <c r="B281">
        <v>4433.7</v>
      </c>
      <c r="C281">
        <v>494.93</v>
      </c>
      <c r="D281">
        <v>3938.77</v>
      </c>
      <c r="E281">
        <v>162.97</v>
      </c>
    </row>
    <row r="282" spans="1:5" x14ac:dyDescent="0.35">
      <c r="A282">
        <v>86.3</v>
      </c>
      <c r="B282">
        <v>4428.91</v>
      </c>
      <c r="C282">
        <v>494.86</v>
      </c>
      <c r="D282">
        <v>3934.05</v>
      </c>
      <c r="E282">
        <v>164.49</v>
      </c>
    </row>
    <row r="283" spans="1:5" x14ac:dyDescent="0.35">
      <c r="A283">
        <v>133</v>
      </c>
      <c r="B283">
        <v>4584.33</v>
      </c>
      <c r="C283">
        <v>495.22</v>
      </c>
      <c r="D283">
        <v>4089.11</v>
      </c>
      <c r="E283">
        <v>131.02000000000001</v>
      </c>
    </row>
    <row r="284" spans="1:5" x14ac:dyDescent="0.35">
      <c r="A284">
        <v>216</v>
      </c>
      <c r="B284">
        <v>4472.51</v>
      </c>
      <c r="C284">
        <v>494.66</v>
      </c>
      <c r="D284">
        <v>3977.85</v>
      </c>
      <c r="E284">
        <v>147.88999999999999</v>
      </c>
    </row>
    <row r="285" spans="1:5" x14ac:dyDescent="0.35">
      <c r="A285">
        <v>288</v>
      </c>
      <c r="B285">
        <v>4639.68</v>
      </c>
      <c r="C285">
        <v>495.03</v>
      </c>
      <c r="D285">
        <v>4144.6499999999996</v>
      </c>
      <c r="E285">
        <v>12.47</v>
      </c>
    </row>
    <row r="286" spans="1:5" x14ac:dyDescent="0.35">
      <c r="A286">
        <v>390</v>
      </c>
      <c r="B286">
        <v>4624.78</v>
      </c>
      <c r="C286">
        <v>495.26</v>
      </c>
      <c r="D286">
        <v>4129.5200000000004</v>
      </c>
      <c r="E286">
        <v>11.61</v>
      </c>
    </row>
    <row r="287" spans="1:5" x14ac:dyDescent="0.35">
      <c r="A287">
        <v>596</v>
      </c>
      <c r="B287">
        <v>4529.76</v>
      </c>
      <c r="C287">
        <v>494.65</v>
      </c>
      <c r="D287">
        <v>4035.11</v>
      </c>
      <c r="E287">
        <v>76.92</v>
      </c>
    </row>
    <row r="288" spans="1:5" x14ac:dyDescent="0.35">
      <c r="A288">
        <v>839</v>
      </c>
      <c r="B288">
        <v>4551.96</v>
      </c>
      <c r="C288">
        <v>494.72</v>
      </c>
      <c r="D288">
        <v>4057.24</v>
      </c>
      <c r="E288">
        <v>29.18</v>
      </c>
    </row>
    <row r="289" spans="1:5" x14ac:dyDescent="0.35">
      <c r="A289">
        <v>1007</v>
      </c>
      <c r="B289">
        <v>4546.92</v>
      </c>
      <c r="C289">
        <v>494.82</v>
      </c>
      <c r="D289">
        <v>4052.1</v>
      </c>
      <c r="E289">
        <v>54.47</v>
      </c>
    </row>
    <row r="290" spans="1:5" x14ac:dyDescent="0.35">
      <c r="A290">
        <v>1288</v>
      </c>
      <c r="B290">
        <v>4627.92</v>
      </c>
      <c r="C290">
        <v>494.71</v>
      </c>
      <c r="D290">
        <v>4133.21</v>
      </c>
      <c r="E290">
        <v>12.36</v>
      </c>
    </row>
    <row r="291" spans="1:5" x14ac:dyDescent="0.35">
      <c r="A291">
        <v>1827</v>
      </c>
      <c r="B291">
        <v>4657.59</v>
      </c>
      <c r="C291">
        <v>494.86</v>
      </c>
      <c r="D291">
        <v>4162.7299999999996</v>
      </c>
      <c r="E291">
        <v>128.06</v>
      </c>
    </row>
    <row r="292" spans="1:5" x14ac:dyDescent="0.35">
      <c r="A292">
        <v>2539</v>
      </c>
      <c r="B292">
        <v>5010.49</v>
      </c>
      <c r="C292">
        <v>494.85</v>
      </c>
      <c r="D292">
        <v>4515.6400000000003</v>
      </c>
      <c r="E292">
        <v>139.93</v>
      </c>
    </row>
    <row r="293" spans="1:5" x14ac:dyDescent="0.35">
      <c r="A293">
        <v>3003</v>
      </c>
      <c r="B293">
        <v>5307.23</v>
      </c>
      <c r="C293">
        <v>494.71</v>
      </c>
      <c r="D293">
        <v>4812.5200000000004</v>
      </c>
      <c r="E293">
        <v>13.29</v>
      </c>
    </row>
    <row r="294" spans="1:5" x14ac:dyDescent="0.35">
      <c r="A294">
        <v>3394</v>
      </c>
      <c r="B294">
        <v>5413.25</v>
      </c>
      <c r="C294">
        <v>495.25</v>
      </c>
      <c r="D294">
        <v>4918</v>
      </c>
      <c r="E294">
        <v>65.27</v>
      </c>
    </row>
    <row r="296" spans="1:5" x14ac:dyDescent="0.35">
      <c r="A296" t="s">
        <v>73</v>
      </c>
      <c r="B296" t="s">
        <v>75</v>
      </c>
      <c r="C296" t="s">
        <v>39</v>
      </c>
    </row>
    <row r="297" spans="1:5" x14ac:dyDescent="0.35">
      <c r="A297">
        <v>0</v>
      </c>
      <c r="B297">
        <v>11682.16</v>
      </c>
      <c r="C297">
        <v>495.59</v>
      </c>
      <c r="D297">
        <v>11186.57</v>
      </c>
      <c r="E297">
        <v>54.19</v>
      </c>
    </row>
    <row r="298" spans="1:5" x14ac:dyDescent="0.35">
      <c r="A298">
        <v>24.1</v>
      </c>
      <c r="B298">
        <v>11518.85</v>
      </c>
      <c r="C298">
        <v>495.29</v>
      </c>
      <c r="D298">
        <v>11023.56</v>
      </c>
      <c r="E298">
        <v>52.94</v>
      </c>
    </row>
    <row r="299" spans="1:5" x14ac:dyDescent="0.35">
      <c r="A299">
        <v>54.6</v>
      </c>
      <c r="B299">
        <v>10911.77</v>
      </c>
      <c r="C299">
        <v>495.19</v>
      </c>
      <c r="D299">
        <v>10416.58</v>
      </c>
      <c r="E299">
        <v>48.49</v>
      </c>
    </row>
    <row r="300" spans="1:5" x14ac:dyDescent="0.35">
      <c r="A300">
        <v>86.3</v>
      </c>
      <c r="B300">
        <v>10948.19</v>
      </c>
      <c r="C300">
        <v>495.1</v>
      </c>
      <c r="D300">
        <v>10453.09</v>
      </c>
      <c r="E300">
        <v>52.88</v>
      </c>
    </row>
    <row r="301" spans="1:5" x14ac:dyDescent="0.35">
      <c r="A301">
        <v>133</v>
      </c>
      <c r="B301">
        <v>11375.19</v>
      </c>
      <c r="C301">
        <v>495.08</v>
      </c>
      <c r="D301">
        <v>10880.11</v>
      </c>
      <c r="E301">
        <v>52.79</v>
      </c>
    </row>
    <row r="302" spans="1:5" x14ac:dyDescent="0.35">
      <c r="A302">
        <v>216</v>
      </c>
      <c r="B302">
        <v>16292.25</v>
      </c>
      <c r="C302">
        <v>497.78</v>
      </c>
      <c r="D302">
        <v>15794.47</v>
      </c>
      <c r="E302">
        <v>4.46</v>
      </c>
    </row>
    <row r="303" spans="1:5" x14ac:dyDescent="0.35">
      <c r="A303">
        <v>288</v>
      </c>
      <c r="B303">
        <v>16248.98</v>
      </c>
      <c r="C303">
        <v>497.77</v>
      </c>
      <c r="D303">
        <v>15751.21</v>
      </c>
      <c r="E303">
        <v>25.07</v>
      </c>
    </row>
    <row r="304" spans="1:5" x14ac:dyDescent="0.35">
      <c r="A304">
        <v>390</v>
      </c>
      <c r="B304">
        <v>10966.63</v>
      </c>
      <c r="C304">
        <v>495.05</v>
      </c>
      <c r="D304">
        <v>10471.58</v>
      </c>
      <c r="E304">
        <v>48.86</v>
      </c>
    </row>
    <row r="305" spans="1:5" x14ac:dyDescent="0.35">
      <c r="A305">
        <v>596</v>
      </c>
      <c r="B305">
        <v>11050.1</v>
      </c>
      <c r="C305">
        <v>495.07</v>
      </c>
      <c r="D305">
        <v>10555.03</v>
      </c>
      <c r="E305">
        <v>50.04</v>
      </c>
    </row>
    <row r="306" spans="1:5" x14ac:dyDescent="0.35">
      <c r="A306">
        <v>839</v>
      </c>
      <c r="B306">
        <v>11327.38</v>
      </c>
      <c r="C306">
        <v>495.28</v>
      </c>
      <c r="D306">
        <v>10832.1</v>
      </c>
      <c r="E306">
        <v>48.38</v>
      </c>
    </row>
    <row r="307" spans="1:5" x14ac:dyDescent="0.35">
      <c r="A307">
        <v>1007</v>
      </c>
      <c r="B307">
        <v>11261.8</v>
      </c>
      <c r="C307">
        <v>495.11</v>
      </c>
      <c r="D307">
        <v>10766.69</v>
      </c>
      <c r="E307">
        <v>47.37</v>
      </c>
    </row>
    <row r="308" spans="1:5" x14ac:dyDescent="0.35">
      <c r="A308">
        <v>1288</v>
      </c>
      <c r="B308">
        <v>16288.52</v>
      </c>
      <c r="C308">
        <v>498.01</v>
      </c>
      <c r="D308">
        <v>15790.51</v>
      </c>
      <c r="E308">
        <v>5.79</v>
      </c>
    </row>
    <row r="309" spans="1:5" x14ac:dyDescent="0.35">
      <c r="A309">
        <v>1827</v>
      </c>
      <c r="B309">
        <v>16292.93</v>
      </c>
      <c r="C309">
        <v>497.96</v>
      </c>
      <c r="D309">
        <v>15794.97</v>
      </c>
      <c r="E309">
        <v>4.0199999999999996</v>
      </c>
    </row>
    <row r="310" spans="1:5" x14ac:dyDescent="0.35">
      <c r="A310">
        <v>2539</v>
      </c>
      <c r="B310">
        <v>16290.93</v>
      </c>
      <c r="C310">
        <v>497.92</v>
      </c>
      <c r="D310">
        <v>15793.01</v>
      </c>
      <c r="E310">
        <v>4.21</v>
      </c>
    </row>
    <row r="311" spans="1:5" x14ac:dyDescent="0.35">
      <c r="A311">
        <v>3003</v>
      </c>
      <c r="B311">
        <v>16288.36</v>
      </c>
      <c r="C311">
        <v>497.83</v>
      </c>
      <c r="D311">
        <v>15790.53</v>
      </c>
      <c r="E311">
        <v>4.4400000000000004</v>
      </c>
    </row>
    <row r="312" spans="1:5" x14ac:dyDescent="0.35">
      <c r="A312">
        <v>3394</v>
      </c>
      <c r="B312">
        <v>16287.29</v>
      </c>
      <c r="C312">
        <v>498.2</v>
      </c>
      <c r="D312">
        <v>15789.09</v>
      </c>
      <c r="E312">
        <v>4.01</v>
      </c>
    </row>
    <row r="314" spans="1:5" x14ac:dyDescent="0.35">
      <c r="A314" t="s">
        <v>59</v>
      </c>
      <c r="B314" t="s">
        <v>72</v>
      </c>
      <c r="C314" t="s">
        <v>77</v>
      </c>
    </row>
    <row r="315" spans="1:5" x14ac:dyDescent="0.35">
      <c r="A315">
        <v>0</v>
      </c>
      <c r="B315">
        <v>2760.63</v>
      </c>
      <c r="C315">
        <v>1738.57</v>
      </c>
      <c r="D315">
        <v>1022.06</v>
      </c>
      <c r="E315">
        <v>5.44</v>
      </c>
    </row>
    <row r="316" spans="1:5" x14ac:dyDescent="0.35">
      <c r="A316">
        <v>24.1</v>
      </c>
      <c r="B316">
        <v>4383.12</v>
      </c>
      <c r="C316">
        <v>1721.84</v>
      </c>
      <c r="D316">
        <v>2661.28</v>
      </c>
      <c r="E316">
        <v>7.61</v>
      </c>
    </row>
    <row r="317" spans="1:5" x14ac:dyDescent="0.35">
      <c r="A317">
        <v>54.6</v>
      </c>
      <c r="B317">
        <v>4414.3500000000004</v>
      </c>
      <c r="C317">
        <v>1754.37</v>
      </c>
      <c r="D317">
        <v>2659.98</v>
      </c>
      <c r="E317">
        <v>10.52</v>
      </c>
    </row>
    <row r="318" spans="1:5" x14ac:dyDescent="0.35">
      <c r="A318">
        <v>86.3</v>
      </c>
      <c r="B318">
        <v>3764.04</v>
      </c>
      <c r="C318">
        <v>1231.3499999999999</v>
      </c>
      <c r="D318">
        <v>2532.69</v>
      </c>
      <c r="E318">
        <v>9.34</v>
      </c>
    </row>
    <row r="319" spans="1:5" x14ac:dyDescent="0.35">
      <c r="A319">
        <v>133</v>
      </c>
      <c r="B319">
        <v>3978.67</v>
      </c>
      <c r="C319">
        <v>1401.61</v>
      </c>
      <c r="D319">
        <v>2577.06</v>
      </c>
      <c r="E319">
        <v>7.11</v>
      </c>
    </row>
    <row r="320" spans="1:5" x14ac:dyDescent="0.35">
      <c r="A320">
        <v>216</v>
      </c>
      <c r="B320">
        <v>4261.3100000000004</v>
      </c>
      <c r="C320">
        <v>1543.4</v>
      </c>
      <c r="D320">
        <v>2717.91</v>
      </c>
      <c r="E320">
        <v>4.87</v>
      </c>
    </row>
    <row r="321" spans="1:5" x14ac:dyDescent="0.35">
      <c r="A321">
        <v>288</v>
      </c>
      <c r="B321">
        <v>3623.78</v>
      </c>
      <c r="C321">
        <v>1019.83</v>
      </c>
      <c r="D321">
        <v>2603.9499999999998</v>
      </c>
      <c r="E321">
        <v>139.65</v>
      </c>
    </row>
    <row r="322" spans="1:5" x14ac:dyDescent="0.35">
      <c r="A322">
        <v>390</v>
      </c>
      <c r="B322">
        <v>4704.88</v>
      </c>
      <c r="C322">
        <v>1715.82</v>
      </c>
      <c r="D322">
        <v>2989.06</v>
      </c>
      <c r="E322">
        <v>7.34</v>
      </c>
    </row>
    <row r="323" spans="1:5" x14ac:dyDescent="0.35">
      <c r="A323">
        <v>596</v>
      </c>
      <c r="B323">
        <v>4533.38</v>
      </c>
      <c r="C323">
        <v>1504.31</v>
      </c>
      <c r="D323">
        <v>3029.07</v>
      </c>
      <c r="E323">
        <v>7.29</v>
      </c>
    </row>
    <row r="324" spans="1:5" x14ac:dyDescent="0.35">
      <c r="A324">
        <v>839</v>
      </c>
      <c r="B324">
        <v>4368.6099999999997</v>
      </c>
      <c r="C324">
        <v>1198.51</v>
      </c>
      <c r="D324">
        <v>3170.1</v>
      </c>
      <c r="E324">
        <v>12.74</v>
      </c>
    </row>
    <row r="325" spans="1:5" x14ac:dyDescent="0.35">
      <c r="A325">
        <v>1007</v>
      </c>
      <c r="B325">
        <v>3891.14</v>
      </c>
      <c r="C325">
        <v>880.34</v>
      </c>
      <c r="D325">
        <v>3010.8</v>
      </c>
      <c r="E325">
        <v>31.78</v>
      </c>
    </row>
    <row r="326" spans="1:5" x14ac:dyDescent="0.35">
      <c r="A326">
        <v>1288</v>
      </c>
      <c r="B326">
        <v>4021.97</v>
      </c>
      <c r="C326">
        <v>773.92</v>
      </c>
      <c r="D326">
        <v>3248.05</v>
      </c>
      <c r="E326">
        <v>9.3000000000000007</v>
      </c>
    </row>
    <row r="327" spans="1:5" x14ac:dyDescent="0.35">
      <c r="A327">
        <v>1827</v>
      </c>
      <c r="B327">
        <v>4383.71</v>
      </c>
      <c r="C327">
        <v>750.99</v>
      </c>
      <c r="D327">
        <v>3632.72</v>
      </c>
      <c r="E327">
        <v>12.95</v>
      </c>
    </row>
    <row r="328" spans="1:5" x14ac:dyDescent="0.35">
      <c r="A328">
        <v>2539</v>
      </c>
      <c r="B328">
        <v>4654.92</v>
      </c>
      <c r="C328">
        <v>739.5</v>
      </c>
      <c r="D328">
        <v>3915.42</v>
      </c>
      <c r="E328">
        <v>16.8</v>
      </c>
    </row>
    <row r="329" spans="1:5" x14ac:dyDescent="0.35">
      <c r="A329">
        <v>3003</v>
      </c>
      <c r="B329">
        <v>4827.7</v>
      </c>
      <c r="C329">
        <v>734.3</v>
      </c>
      <c r="D329">
        <v>4093.4</v>
      </c>
      <c r="E329">
        <v>10.55</v>
      </c>
    </row>
    <row r="330" spans="1:5" x14ac:dyDescent="0.35">
      <c r="A330">
        <v>3394</v>
      </c>
      <c r="B330">
        <v>4952.1499999999996</v>
      </c>
      <c r="C330">
        <v>670.09</v>
      </c>
      <c r="D330">
        <v>4282.0600000000004</v>
      </c>
      <c r="E330">
        <v>12.89</v>
      </c>
    </row>
    <row r="332" spans="1:5" x14ac:dyDescent="0.35">
      <c r="A332" t="s">
        <v>73</v>
      </c>
      <c r="B332" t="s">
        <v>72</v>
      </c>
      <c r="C332" t="s">
        <v>77</v>
      </c>
    </row>
    <row r="333" spans="1:5" x14ac:dyDescent="0.35">
      <c r="A333">
        <v>0</v>
      </c>
      <c r="B333">
        <v>10420.59</v>
      </c>
      <c r="C333">
        <v>2125.9</v>
      </c>
      <c r="D333">
        <v>8294.69</v>
      </c>
      <c r="E333">
        <v>19.989999999999998</v>
      </c>
    </row>
    <row r="334" spans="1:5" x14ac:dyDescent="0.35">
      <c r="A334">
        <v>24.1</v>
      </c>
      <c r="B334">
        <v>15126.05</v>
      </c>
      <c r="C334">
        <v>5426.07</v>
      </c>
      <c r="D334">
        <v>9699.98</v>
      </c>
      <c r="E334">
        <v>31.26</v>
      </c>
    </row>
    <row r="335" spans="1:5" x14ac:dyDescent="0.35">
      <c r="A335">
        <v>54.6</v>
      </c>
      <c r="B335">
        <v>11466.18</v>
      </c>
      <c r="C335">
        <v>2774.03</v>
      </c>
      <c r="D335">
        <v>8692.15</v>
      </c>
      <c r="E335">
        <v>25.15</v>
      </c>
    </row>
    <row r="336" spans="1:5" x14ac:dyDescent="0.35">
      <c r="A336">
        <v>86.3</v>
      </c>
      <c r="B336">
        <v>12426.55</v>
      </c>
      <c r="C336">
        <v>3290.61</v>
      </c>
      <c r="D336">
        <v>9135.94</v>
      </c>
      <c r="E336">
        <v>40.29</v>
      </c>
    </row>
    <row r="337" spans="1:5" x14ac:dyDescent="0.35">
      <c r="A337">
        <v>133</v>
      </c>
      <c r="B337">
        <v>12391.33</v>
      </c>
      <c r="C337">
        <v>3206.38</v>
      </c>
      <c r="D337">
        <v>9184.9500000000007</v>
      </c>
      <c r="E337">
        <v>37.46</v>
      </c>
    </row>
    <row r="338" spans="1:5" x14ac:dyDescent="0.35">
      <c r="A338">
        <v>216</v>
      </c>
      <c r="B338">
        <v>13655.09</v>
      </c>
      <c r="C338">
        <v>3887.16</v>
      </c>
      <c r="D338">
        <v>9767.93</v>
      </c>
      <c r="E338">
        <v>34.78</v>
      </c>
    </row>
    <row r="339" spans="1:5" x14ac:dyDescent="0.35">
      <c r="A339">
        <v>288</v>
      </c>
      <c r="B339">
        <v>12801.82</v>
      </c>
      <c r="C339">
        <v>2887.54</v>
      </c>
      <c r="D339">
        <v>9914.2800000000007</v>
      </c>
      <c r="E339">
        <v>21.5</v>
      </c>
    </row>
    <row r="340" spans="1:5" x14ac:dyDescent="0.35">
      <c r="A340">
        <v>390</v>
      </c>
      <c r="B340">
        <v>15161.09</v>
      </c>
      <c r="C340">
        <v>4256.72</v>
      </c>
      <c r="D340">
        <v>10904.37</v>
      </c>
      <c r="E340">
        <v>19.86</v>
      </c>
    </row>
    <row r="341" spans="1:5" x14ac:dyDescent="0.35">
      <c r="A341">
        <v>596</v>
      </c>
      <c r="B341">
        <v>16280.1</v>
      </c>
      <c r="C341">
        <v>4751.6000000000004</v>
      </c>
      <c r="D341">
        <v>11528.5</v>
      </c>
      <c r="E341">
        <v>44.77</v>
      </c>
    </row>
    <row r="342" spans="1:5" x14ac:dyDescent="0.35">
      <c r="A342">
        <v>839</v>
      </c>
      <c r="B342">
        <v>16283.37</v>
      </c>
      <c r="C342">
        <v>5224.01</v>
      </c>
      <c r="D342">
        <v>11059.36</v>
      </c>
      <c r="E342">
        <v>13.39</v>
      </c>
    </row>
    <row r="343" spans="1:5" x14ac:dyDescent="0.35">
      <c r="A343">
        <v>1007</v>
      </c>
      <c r="B343">
        <v>16283.49</v>
      </c>
      <c r="C343">
        <v>5185.26</v>
      </c>
      <c r="D343">
        <v>11098.23</v>
      </c>
      <c r="E343">
        <v>12.15</v>
      </c>
    </row>
    <row r="344" spans="1:5" x14ac:dyDescent="0.35">
      <c r="A344">
        <v>1288</v>
      </c>
      <c r="B344">
        <v>16284.64</v>
      </c>
      <c r="C344">
        <v>4585.59</v>
      </c>
      <c r="D344">
        <v>11699.05</v>
      </c>
      <c r="E344">
        <v>27.26</v>
      </c>
    </row>
    <row r="345" spans="1:5" x14ac:dyDescent="0.35">
      <c r="A345">
        <v>1827</v>
      </c>
      <c r="B345">
        <v>16278.45</v>
      </c>
      <c r="C345">
        <v>4425.6499999999996</v>
      </c>
      <c r="D345">
        <v>11852.8</v>
      </c>
      <c r="E345">
        <v>7.62</v>
      </c>
    </row>
    <row r="346" spans="1:5" x14ac:dyDescent="0.35">
      <c r="A346">
        <v>2539</v>
      </c>
      <c r="B346">
        <v>16275.22</v>
      </c>
      <c r="C346">
        <v>4594.24</v>
      </c>
      <c r="D346">
        <v>11680.98</v>
      </c>
      <c r="E346">
        <v>32.75</v>
      </c>
    </row>
    <row r="347" spans="1:5" x14ac:dyDescent="0.35">
      <c r="A347">
        <v>3003</v>
      </c>
      <c r="B347">
        <v>16273.77</v>
      </c>
      <c r="C347">
        <v>4316.22</v>
      </c>
      <c r="D347">
        <v>11957.55</v>
      </c>
      <c r="E347">
        <v>22.05</v>
      </c>
    </row>
    <row r="348" spans="1:5" x14ac:dyDescent="0.35">
      <c r="A348">
        <v>3394</v>
      </c>
      <c r="B348">
        <v>16271.98</v>
      </c>
      <c r="C348">
        <v>4194.74</v>
      </c>
      <c r="D348">
        <v>12077.24</v>
      </c>
      <c r="E348">
        <v>27.31</v>
      </c>
    </row>
    <row r="350" spans="1:5" x14ac:dyDescent="0.35">
      <c r="A350" t="s">
        <v>59</v>
      </c>
      <c r="B350" t="s">
        <v>75</v>
      </c>
      <c r="C350" t="s">
        <v>77</v>
      </c>
    </row>
    <row r="351" spans="1:5" x14ac:dyDescent="0.35">
      <c r="A351">
        <v>0</v>
      </c>
      <c r="B351">
        <v>5842.93</v>
      </c>
      <c r="C351">
        <v>1308.1500000000001</v>
      </c>
      <c r="D351">
        <v>4534.78</v>
      </c>
      <c r="E351">
        <v>13.71</v>
      </c>
    </row>
    <row r="352" spans="1:5" x14ac:dyDescent="0.35">
      <c r="A352">
        <v>24.1</v>
      </c>
      <c r="B352">
        <v>6140.47</v>
      </c>
      <c r="C352">
        <v>1563.42</v>
      </c>
      <c r="D352">
        <v>4577.05</v>
      </c>
      <c r="E352">
        <v>12.95</v>
      </c>
    </row>
    <row r="353" spans="1:5" x14ac:dyDescent="0.35">
      <c r="A353">
        <v>54.6</v>
      </c>
      <c r="B353">
        <v>6096.9</v>
      </c>
      <c r="C353">
        <v>1557.53</v>
      </c>
      <c r="D353">
        <v>4539.37</v>
      </c>
      <c r="E353">
        <v>18.510000000000002</v>
      </c>
    </row>
    <row r="354" spans="1:5" x14ac:dyDescent="0.35">
      <c r="A354">
        <v>86.3</v>
      </c>
      <c r="B354">
        <v>6032.37</v>
      </c>
      <c r="C354">
        <v>1464.24</v>
      </c>
      <c r="D354">
        <v>4568.13</v>
      </c>
      <c r="E354">
        <v>12.44</v>
      </c>
    </row>
    <row r="355" spans="1:5" x14ac:dyDescent="0.35">
      <c r="A355">
        <v>133</v>
      </c>
      <c r="B355">
        <v>6012.11</v>
      </c>
      <c r="C355">
        <v>1510.36</v>
      </c>
      <c r="D355">
        <v>4501.75</v>
      </c>
      <c r="E355">
        <v>11.61</v>
      </c>
    </row>
    <row r="356" spans="1:5" x14ac:dyDescent="0.35">
      <c r="A356">
        <v>216</v>
      </c>
      <c r="B356">
        <v>5724.1</v>
      </c>
      <c r="C356">
        <v>1351.23</v>
      </c>
      <c r="D356">
        <v>4372.87</v>
      </c>
      <c r="E356">
        <v>11.95</v>
      </c>
    </row>
    <row r="357" spans="1:5" x14ac:dyDescent="0.35">
      <c r="A357">
        <v>288</v>
      </c>
      <c r="B357">
        <v>5721.34</v>
      </c>
      <c r="C357">
        <v>1408.5</v>
      </c>
      <c r="D357">
        <v>4312.84</v>
      </c>
      <c r="E357">
        <v>12.84</v>
      </c>
    </row>
    <row r="358" spans="1:5" x14ac:dyDescent="0.35">
      <c r="A358">
        <v>390</v>
      </c>
      <c r="B358">
        <v>5340.19</v>
      </c>
      <c r="C358">
        <v>1092.33</v>
      </c>
      <c r="D358">
        <v>4247.8599999999997</v>
      </c>
      <c r="E358">
        <v>11.9</v>
      </c>
    </row>
    <row r="359" spans="1:5" x14ac:dyDescent="0.35">
      <c r="A359">
        <v>596</v>
      </c>
      <c r="B359">
        <v>5324.97</v>
      </c>
      <c r="C359">
        <v>1176.53</v>
      </c>
      <c r="D359">
        <v>4148.4399999999996</v>
      </c>
      <c r="E359">
        <v>10.49</v>
      </c>
    </row>
    <row r="360" spans="1:5" x14ac:dyDescent="0.35">
      <c r="A360">
        <v>839</v>
      </c>
      <c r="B360">
        <v>5701.76</v>
      </c>
      <c r="C360">
        <v>1385.65</v>
      </c>
      <c r="D360">
        <v>4316.1099999999997</v>
      </c>
      <c r="E360">
        <v>10.61</v>
      </c>
    </row>
    <row r="361" spans="1:5" x14ac:dyDescent="0.35">
      <c r="A361">
        <v>1007</v>
      </c>
      <c r="B361">
        <v>5496.68</v>
      </c>
      <c r="C361">
        <v>1234.26</v>
      </c>
      <c r="D361">
        <v>4262.42</v>
      </c>
      <c r="E361">
        <v>12.67</v>
      </c>
    </row>
    <row r="362" spans="1:5" x14ac:dyDescent="0.35">
      <c r="A362">
        <v>1288</v>
      </c>
      <c r="B362">
        <v>5621.32</v>
      </c>
      <c r="C362">
        <v>1275.1500000000001</v>
      </c>
      <c r="D362">
        <v>4346.17</v>
      </c>
      <c r="E362">
        <v>8.9499999999999993</v>
      </c>
    </row>
    <row r="363" spans="1:5" x14ac:dyDescent="0.35">
      <c r="A363">
        <v>1827</v>
      </c>
      <c r="B363">
        <v>5000.32</v>
      </c>
      <c r="C363">
        <v>809.1</v>
      </c>
      <c r="D363">
        <v>4191.22</v>
      </c>
      <c r="E363">
        <v>13.58</v>
      </c>
    </row>
    <row r="364" spans="1:5" x14ac:dyDescent="0.35">
      <c r="A364">
        <v>2539</v>
      </c>
      <c r="B364">
        <v>5409.81</v>
      </c>
      <c r="C364">
        <v>752.99</v>
      </c>
      <c r="D364">
        <v>4656.82</v>
      </c>
      <c r="E364">
        <v>15.47</v>
      </c>
    </row>
    <row r="365" spans="1:5" x14ac:dyDescent="0.35">
      <c r="A365">
        <v>3003</v>
      </c>
      <c r="B365">
        <v>5326.28</v>
      </c>
      <c r="C365">
        <v>713.88</v>
      </c>
      <c r="D365">
        <v>4612.3999999999996</v>
      </c>
      <c r="E365">
        <v>14.59</v>
      </c>
    </row>
    <row r="366" spans="1:5" x14ac:dyDescent="0.35">
      <c r="A366">
        <v>3394</v>
      </c>
      <c r="B366">
        <v>5484.42</v>
      </c>
      <c r="C366">
        <v>710.76</v>
      </c>
      <c r="D366">
        <v>4773.66</v>
      </c>
      <c r="E366">
        <v>14.04</v>
      </c>
    </row>
    <row r="368" spans="1:5" x14ac:dyDescent="0.35">
      <c r="A368" t="s">
        <v>73</v>
      </c>
      <c r="B368" t="s">
        <v>75</v>
      </c>
      <c r="C368" t="s">
        <v>77</v>
      </c>
    </row>
    <row r="369" spans="1:5" x14ac:dyDescent="0.35">
      <c r="A369">
        <v>0</v>
      </c>
      <c r="B369">
        <v>16287.33</v>
      </c>
      <c r="C369">
        <v>1024.69</v>
      </c>
      <c r="D369">
        <v>15262.64</v>
      </c>
      <c r="E369">
        <v>4.7300000000000004</v>
      </c>
    </row>
    <row r="370" spans="1:5" x14ac:dyDescent="0.35">
      <c r="A370">
        <v>24.1</v>
      </c>
      <c r="B370">
        <v>16287.51</v>
      </c>
      <c r="C370">
        <v>1010.18</v>
      </c>
      <c r="D370">
        <v>15277.33</v>
      </c>
      <c r="E370">
        <v>4.45</v>
      </c>
    </row>
    <row r="371" spans="1:5" x14ac:dyDescent="0.35">
      <c r="A371">
        <v>54.6</v>
      </c>
      <c r="B371">
        <v>16285.98</v>
      </c>
      <c r="C371">
        <v>1019.87</v>
      </c>
      <c r="D371">
        <v>15266.11</v>
      </c>
      <c r="E371">
        <v>4.68</v>
      </c>
    </row>
    <row r="372" spans="1:5" x14ac:dyDescent="0.35">
      <c r="A372">
        <v>86.3</v>
      </c>
      <c r="B372">
        <v>16285.94</v>
      </c>
      <c r="C372">
        <v>1025.72</v>
      </c>
      <c r="D372">
        <v>15260.22</v>
      </c>
      <c r="E372">
        <v>5.13</v>
      </c>
    </row>
    <row r="373" spans="1:5" x14ac:dyDescent="0.35">
      <c r="A373">
        <v>133</v>
      </c>
      <c r="B373">
        <v>16288.17</v>
      </c>
      <c r="C373">
        <v>1015.47</v>
      </c>
      <c r="D373">
        <v>15272.7</v>
      </c>
      <c r="E373">
        <v>4.49</v>
      </c>
    </row>
    <row r="374" spans="1:5" x14ac:dyDescent="0.35">
      <c r="A374">
        <v>216</v>
      </c>
      <c r="B374">
        <v>16287.83</v>
      </c>
      <c r="C374">
        <v>1001.99</v>
      </c>
      <c r="D374">
        <v>15285.84</v>
      </c>
      <c r="E374">
        <v>4.87</v>
      </c>
    </row>
    <row r="375" spans="1:5" x14ac:dyDescent="0.35">
      <c r="A375">
        <v>288</v>
      </c>
      <c r="B375">
        <v>16286.4</v>
      </c>
      <c r="C375">
        <v>1010.52</v>
      </c>
      <c r="D375">
        <v>15275.88</v>
      </c>
      <c r="E375">
        <v>4.82</v>
      </c>
    </row>
    <row r="376" spans="1:5" x14ac:dyDescent="0.35">
      <c r="A376">
        <v>390</v>
      </c>
      <c r="B376">
        <v>16286.34</v>
      </c>
      <c r="C376">
        <v>1014.15</v>
      </c>
      <c r="D376">
        <v>15272.19</v>
      </c>
      <c r="E376">
        <v>4.74</v>
      </c>
    </row>
    <row r="377" spans="1:5" x14ac:dyDescent="0.35">
      <c r="A377">
        <v>596</v>
      </c>
      <c r="B377">
        <v>16286.74</v>
      </c>
      <c r="C377">
        <v>1003.23</v>
      </c>
      <c r="D377">
        <v>15283.51</v>
      </c>
      <c r="E377">
        <v>4.6399999999999997</v>
      </c>
    </row>
    <row r="378" spans="1:5" x14ac:dyDescent="0.35">
      <c r="A378">
        <v>839</v>
      </c>
      <c r="B378">
        <v>16280.33</v>
      </c>
      <c r="C378">
        <v>1012.88</v>
      </c>
      <c r="D378">
        <v>15267.45</v>
      </c>
      <c r="E378">
        <v>8.1</v>
      </c>
    </row>
    <row r="379" spans="1:5" x14ac:dyDescent="0.35">
      <c r="A379">
        <v>1007</v>
      </c>
      <c r="B379">
        <v>16171</v>
      </c>
      <c r="C379">
        <v>1000.98</v>
      </c>
      <c r="D379">
        <v>15170.02</v>
      </c>
      <c r="E379">
        <v>40.409999999999997</v>
      </c>
    </row>
    <row r="380" spans="1:5" x14ac:dyDescent="0.35">
      <c r="A380">
        <v>1288</v>
      </c>
      <c r="B380">
        <v>16237.48</v>
      </c>
      <c r="C380">
        <v>998.26</v>
      </c>
      <c r="D380">
        <v>15239.22</v>
      </c>
      <c r="E380">
        <v>27.72</v>
      </c>
    </row>
    <row r="381" spans="1:5" x14ac:dyDescent="0.35">
      <c r="A381">
        <v>1827</v>
      </c>
      <c r="B381">
        <v>16288.56</v>
      </c>
      <c r="C381">
        <v>1029.6400000000001</v>
      </c>
      <c r="D381">
        <v>15258.92</v>
      </c>
      <c r="E381">
        <v>5.04</v>
      </c>
    </row>
    <row r="382" spans="1:5" x14ac:dyDescent="0.35">
      <c r="A382">
        <v>2539</v>
      </c>
      <c r="B382">
        <v>16285.8</v>
      </c>
      <c r="C382">
        <v>1020.91</v>
      </c>
      <c r="D382">
        <v>15264.89</v>
      </c>
      <c r="E382">
        <v>4.97</v>
      </c>
    </row>
    <row r="383" spans="1:5" x14ac:dyDescent="0.35">
      <c r="A383">
        <v>3003</v>
      </c>
      <c r="B383">
        <v>16284.02</v>
      </c>
      <c r="C383">
        <v>1032.6099999999999</v>
      </c>
      <c r="D383">
        <v>15251.41</v>
      </c>
      <c r="E383">
        <v>4.75</v>
      </c>
    </row>
    <row r="384" spans="1:5" x14ac:dyDescent="0.35">
      <c r="A384">
        <v>3394</v>
      </c>
      <c r="B384">
        <v>16283.05</v>
      </c>
      <c r="C384">
        <v>1016.3</v>
      </c>
      <c r="D384">
        <v>15266.75</v>
      </c>
      <c r="E384">
        <v>5.59</v>
      </c>
    </row>
    <row r="385" spans="1:5" x14ac:dyDescent="0.35">
      <c r="A385" t="s">
        <v>59</v>
      </c>
      <c r="B385" t="s">
        <v>72</v>
      </c>
      <c r="C385" t="s">
        <v>77</v>
      </c>
      <c r="D385" t="s">
        <v>52</v>
      </c>
    </row>
    <row r="386" spans="1:5" x14ac:dyDescent="0.35">
      <c r="A386" t="s">
        <v>13</v>
      </c>
      <c r="B386" t="s">
        <v>78</v>
      </c>
      <c r="C386" t="s">
        <v>79</v>
      </c>
      <c r="D386" t="s">
        <v>80</v>
      </c>
      <c r="E386" t="s">
        <v>81</v>
      </c>
    </row>
    <row r="387" spans="1:5" x14ac:dyDescent="0.35">
      <c r="A387">
        <v>0</v>
      </c>
      <c r="B387">
        <v>891.38</v>
      </c>
      <c r="C387">
        <v>323.93</v>
      </c>
      <c r="D387">
        <v>567.45000000000005</v>
      </c>
      <c r="E387">
        <v>2.59</v>
      </c>
    </row>
    <row r="388" spans="1:5" x14ac:dyDescent="0.35">
      <c r="A388">
        <v>24.1</v>
      </c>
      <c r="B388">
        <v>900.07</v>
      </c>
      <c r="C388">
        <v>326.12</v>
      </c>
      <c r="D388">
        <v>573.95000000000005</v>
      </c>
      <c r="E388">
        <v>2.41</v>
      </c>
    </row>
    <row r="389" spans="1:5" x14ac:dyDescent="0.35">
      <c r="A389">
        <v>54.6</v>
      </c>
      <c r="B389">
        <v>871.85</v>
      </c>
      <c r="C389">
        <v>299.11</v>
      </c>
      <c r="D389">
        <v>572.74</v>
      </c>
      <c r="E389">
        <v>1.92</v>
      </c>
    </row>
    <row r="390" spans="1:5" x14ac:dyDescent="0.35">
      <c r="A390">
        <v>86.3</v>
      </c>
      <c r="B390">
        <v>926.01</v>
      </c>
      <c r="C390">
        <v>329.79</v>
      </c>
      <c r="D390">
        <v>596.22</v>
      </c>
      <c r="E390">
        <v>2.2599999999999998</v>
      </c>
    </row>
    <row r="391" spans="1:5" x14ac:dyDescent="0.35">
      <c r="A391">
        <v>133</v>
      </c>
      <c r="B391">
        <v>935.66</v>
      </c>
      <c r="C391">
        <v>332.13</v>
      </c>
      <c r="D391">
        <v>603.53</v>
      </c>
      <c r="E391">
        <v>2.57</v>
      </c>
    </row>
    <row r="392" spans="1:5" x14ac:dyDescent="0.35">
      <c r="A392">
        <v>216</v>
      </c>
      <c r="B392">
        <v>953.11</v>
      </c>
      <c r="C392">
        <v>333.08</v>
      </c>
      <c r="D392">
        <v>620.03</v>
      </c>
      <c r="E392">
        <v>2.99</v>
      </c>
    </row>
    <row r="393" spans="1:5" x14ac:dyDescent="0.35">
      <c r="A393">
        <v>288</v>
      </c>
      <c r="B393">
        <v>980.29</v>
      </c>
      <c r="C393">
        <v>330.62</v>
      </c>
      <c r="D393">
        <v>649.66999999999996</v>
      </c>
      <c r="E393">
        <v>2.2599999999999998</v>
      </c>
    </row>
    <row r="394" spans="1:5" x14ac:dyDescent="0.35">
      <c r="A394">
        <v>390</v>
      </c>
      <c r="B394">
        <v>1074.01</v>
      </c>
      <c r="C394">
        <v>376.83</v>
      </c>
      <c r="D394">
        <v>697.18</v>
      </c>
      <c r="E394">
        <v>2.4900000000000002</v>
      </c>
    </row>
    <row r="395" spans="1:5" x14ac:dyDescent="0.35">
      <c r="A395">
        <v>596</v>
      </c>
      <c r="B395">
        <v>1108.21</v>
      </c>
      <c r="C395">
        <v>375.29</v>
      </c>
      <c r="D395">
        <v>732.92</v>
      </c>
      <c r="E395">
        <v>2.0299999999999998</v>
      </c>
    </row>
    <row r="396" spans="1:5" x14ac:dyDescent="0.35">
      <c r="A396">
        <v>839</v>
      </c>
      <c r="B396">
        <v>1171.44</v>
      </c>
      <c r="C396">
        <v>380.21</v>
      </c>
      <c r="D396">
        <v>791.23</v>
      </c>
      <c r="E396">
        <v>2.59</v>
      </c>
    </row>
    <row r="397" spans="1:5" x14ac:dyDescent="0.35">
      <c r="A397">
        <v>1007</v>
      </c>
      <c r="B397">
        <f>C397+D397</f>
        <v>1089.5700000000002</v>
      </c>
      <c r="C397">
        <v>305.99</v>
      </c>
      <c r="D397">
        <v>783.58</v>
      </c>
      <c r="E397">
        <v>2.29</v>
      </c>
    </row>
    <row r="398" spans="1:5" x14ac:dyDescent="0.35">
      <c r="A398">
        <v>1288</v>
      </c>
      <c r="B398">
        <f t="shared" ref="B398:B399" si="5">C398+D398</f>
        <v>1153.19</v>
      </c>
      <c r="C398">
        <v>321.39999999999998</v>
      </c>
      <c r="D398">
        <v>831.79</v>
      </c>
      <c r="E398">
        <v>3.13</v>
      </c>
    </row>
    <row r="399" spans="1:5" x14ac:dyDescent="0.35">
      <c r="A399">
        <v>1827</v>
      </c>
      <c r="B399">
        <f t="shared" si="5"/>
        <v>1354.47</v>
      </c>
      <c r="C399">
        <v>367.52</v>
      </c>
      <c r="D399">
        <v>986.95</v>
      </c>
      <c r="E399">
        <v>2.48</v>
      </c>
    </row>
    <row r="400" spans="1:5" x14ac:dyDescent="0.35">
      <c r="A400">
        <v>2539</v>
      </c>
      <c r="B400">
        <v>1450.37</v>
      </c>
      <c r="C400">
        <v>375.79</v>
      </c>
      <c r="D400">
        <v>1074.58</v>
      </c>
      <c r="E400">
        <v>2.06</v>
      </c>
    </row>
    <row r="401" spans="1:5" x14ac:dyDescent="0.35">
      <c r="A401">
        <v>3003</v>
      </c>
      <c r="B401">
        <v>1471.07</v>
      </c>
      <c r="C401">
        <v>379.26</v>
      </c>
      <c r="D401">
        <v>1091.81</v>
      </c>
      <c r="E401">
        <v>2.99</v>
      </c>
    </row>
    <row r="402" spans="1:5" x14ac:dyDescent="0.35">
      <c r="A402">
        <v>3394</v>
      </c>
      <c r="B402">
        <v>1517.23</v>
      </c>
      <c r="C402">
        <v>378.11</v>
      </c>
      <c r="D402">
        <v>1139.1199999999999</v>
      </c>
      <c r="E402">
        <v>2.31</v>
      </c>
    </row>
    <row r="403" spans="1:5" x14ac:dyDescent="0.35">
      <c r="A403">
        <v>0</v>
      </c>
      <c r="B403">
        <v>891.27</v>
      </c>
      <c r="C403">
        <v>341.46</v>
      </c>
      <c r="D403">
        <v>549.80999999999995</v>
      </c>
      <c r="E403">
        <v>2.77</v>
      </c>
    </row>
    <row r="404" spans="1:5" x14ac:dyDescent="0.35">
      <c r="A404">
        <v>0</v>
      </c>
      <c r="B404">
        <v>884.31</v>
      </c>
      <c r="C404">
        <v>336.29</v>
      </c>
      <c r="D404">
        <v>548.02</v>
      </c>
      <c r="E404">
        <v>2.58</v>
      </c>
    </row>
    <row r="405" spans="1:5" x14ac:dyDescent="0.35">
      <c r="A405">
        <v>0</v>
      </c>
      <c r="B405">
        <v>879.99</v>
      </c>
      <c r="C405">
        <v>333.13</v>
      </c>
      <c r="D405">
        <v>546.86</v>
      </c>
      <c r="E405">
        <v>2.42</v>
      </c>
    </row>
    <row r="406" spans="1:5" x14ac:dyDescent="0.35">
      <c r="A406">
        <v>0</v>
      </c>
      <c r="B406">
        <v>879.73</v>
      </c>
      <c r="C406">
        <v>333.34</v>
      </c>
      <c r="D406">
        <v>546.39</v>
      </c>
      <c r="E406">
        <v>2.27</v>
      </c>
    </row>
    <row r="408" spans="1:5" x14ac:dyDescent="0.35">
      <c r="A408" t="s">
        <v>59</v>
      </c>
      <c r="B408" t="s">
        <v>72</v>
      </c>
      <c r="C408" t="s">
        <v>39</v>
      </c>
    </row>
    <row r="409" spans="1:5" x14ac:dyDescent="0.35">
      <c r="A409">
        <v>0</v>
      </c>
      <c r="B409">
        <v>626.98</v>
      </c>
      <c r="C409">
        <v>124.12</v>
      </c>
      <c r="D409">
        <v>502.86</v>
      </c>
      <c r="E409">
        <v>2.2599999999999998</v>
      </c>
    </row>
    <row r="410" spans="1:5" x14ac:dyDescent="0.35">
      <c r="A410">
        <v>24.1</v>
      </c>
      <c r="B410">
        <v>635.79999999999995</v>
      </c>
      <c r="C410">
        <v>123.88</v>
      </c>
      <c r="D410">
        <v>511.92</v>
      </c>
      <c r="E410">
        <v>2.64</v>
      </c>
    </row>
    <row r="411" spans="1:5" x14ac:dyDescent="0.35">
      <c r="A411">
        <v>54.6</v>
      </c>
      <c r="B411">
        <v>639.76</v>
      </c>
      <c r="C411">
        <v>123.93</v>
      </c>
      <c r="D411">
        <v>515.83000000000004</v>
      </c>
      <c r="E411">
        <v>2.85</v>
      </c>
    </row>
    <row r="412" spans="1:5" x14ac:dyDescent="0.35">
      <c r="A412">
        <v>86.3</v>
      </c>
      <c r="B412">
        <v>657.05</v>
      </c>
      <c r="C412">
        <v>124.24</v>
      </c>
      <c r="D412">
        <v>532.80999999999995</v>
      </c>
      <c r="E412">
        <v>2.82</v>
      </c>
    </row>
    <row r="413" spans="1:5" x14ac:dyDescent="0.35">
      <c r="A413">
        <v>133</v>
      </c>
      <c r="B413">
        <v>664.25</v>
      </c>
      <c r="C413">
        <v>123.98</v>
      </c>
      <c r="D413">
        <v>540.27</v>
      </c>
      <c r="E413">
        <v>2.6</v>
      </c>
    </row>
    <row r="414" spans="1:5" x14ac:dyDescent="0.35">
      <c r="A414">
        <v>216</v>
      </c>
      <c r="B414">
        <v>689.36</v>
      </c>
      <c r="C414">
        <v>124.48</v>
      </c>
      <c r="D414">
        <v>564.88</v>
      </c>
      <c r="E414">
        <v>2.64</v>
      </c>
    </row>
    <row r="415" spans="1:5" x14ac:dyDescent="0.35">
      <c r="A415">
        <v>288</v>
      </c>
      <c r="B415">
        <v>714.25</v>
      </c>
      <c r="C415">
        <v>124.06</v>
      </c>
      <c r="D415">
        <v>590.19000000000005</v>
      </c>
      <c r="E415">
        <v>2.6</v>
      </c>
    </row>
    <row r="416" spans="1:5" x14ac:dyDescent="0.35">
      <c r="A416">
        <v>390</v>
      </c>
      <c r="B416">
        <v>737.66</v>
      </c>
      <c r="C416">
        <v>123.86</v>
      </c>
      <c r="D416">
        <v>613.79999999999995</v>
      </c>
      <c r="E416">
        <v>2.4700000000000002</v>
      </c>
    </row>
    <row r="417" spans="1:6" x14ac:dyDescent="0.35">
      <c r="A417">
        <v>596</v>
      </c>
      <c r="B417">
        <v>780.16</v>
      </c>
      <c r="C417">
        <v>124.08</v>
      </c>
      <c r="D417">
        <v>656.08</v>
      </c>
      <c r="E417">
        <v>2.72</v>
      </c>
    </row>
    <row r="418" spans="1:6" x14ac:dyDescent="0.35">
      <c r="A418">
        <v>839</v>
      </c>
      <c r="B418">
        <v>836.41</v>
      </c>
      <c r="C418">
        <v>124.33</v>
      </c>
      <c r="D418">
        <v>712.08</v>
      </c>
      <c r="E418">
        <v>2.9</v>
      </c>
    </row>
    <row r="419" spans="1:6" x14ac:dyDescent="0.35">
      <c r="A419">
        <v>1007</v>
      </c>
      <c r="B419">
        <v>843.38</v>
      </c>
      <c r="C419">
        <v>124.41</v>
      </c>
      <c r="D419">
        <v>718.97</v>
      </c>
      <c r="E419">
        <v>2.5099999999999998</v>
      </c>
    </row>
    <row r="420" spans="1:6" x14ac:dyDescent="0.35">
      <c r="A420">
        <v>1288</v>
      </c>
      <c r="B420">
        <v>890.49</v>
      </c>
      <c r="C420">
        <v>124.41</v>
      </c>
      <c r="D420">
        <v>766.08</v>
      </c>
      <c r="E420">
        <v>3.6</v>
      </c>
    </row>
    <row r="421" spans="1:6" x14ac:dyDescent="0.35">
      <c r="A421">
        <v>1827</v>
      </c>
      <c r="B421">
        <v>1022.47</v>
      </c>
      <c r="C421">
        <v>124.3</v>
      </c>
      <c r="D421">
        <v>898.17</v>
      </c>
      <c r="E421">
        <v>2.87</v>
      </c>
    </row>
    <row r="422" spans="1:6" x14ac:dyDescent="0.35">
      <c r="A422">
        <v>2539</v>
      </c>
      <c r="B422">
        <v>1096.4000000000001</v>
      </c>
      <c r="C422">
        <v>124.43</v>
      </c>
      <c r="D422">
        <v>971.97</v>
      </c>
      <c r="E422">
        <v>2.86</v>
      </c>
    </row>
    <row r="423" spans="1:6" x14ac:dyDescent="0.35">
      <c r="A423">
        <v>3003</v>
      </c>
      <c r="B423">
        <v>1139.1099999999999</v>
      </c>
      <c r="C423">
        <v>124.34</v>
      </c>
      <c r="D423">
        <v>1014.77</v>
      </c>
      <c r="E423">
        <v>2.81</v>
      </c>
    </row>
    <row r="424" spans="1:6" x14ac:dyDescent="0.35">
      <c r="A424">
        <v>3394</v>
      </c>
      <c r="B424">
        <v>1188.99</v>
      </c>
      <c r="C424">
        <v>124.25</v>
      </c>
      <c r="D424">
        <v>1064.74</v>
      </c>
      <c r="E424">
        <v>2.82</v>
      </c>
    </row>
    <row r="425" spans="1:6" x14ac:dyDescent="0.35">
      <c r="A425">
        <v>0</v>
      </c>
      <c r="B425">
        <v>629.62</v>
      </c>
      <c r="C425">
        <v>124.17</v>
      </c>
      <c r="D425">
        <v>505.45</v>
      </c>
      <c r="E425">
        <v>2.87</v>
      </c>
    </row>
    <row r="426" spans="1:6" x14ac:dyDescent="0.35">
      <c r="A426">
        <v>0</v>
      </c>
      <c r="B426">
        <v>629.39</v>
      </c>
      <c r="C426">
        <v>124.06</v>
      </c>
      <c r="D426">
        <v>505.33</v>
      </c>
      <c r="E426">
        <v>2.76</v>
      </c>
    </row>
    <row r="427" spans="1:6" x14ac:dyDescent="0.35">
      <c r="A427">
        <v>0</v>
      </c>
      <c r="B427">
        <v>629.57000000000005</v>
      </c>
      <c r="C427">
        <v>124.11</v>
      </c>
      <c r="D427">
        <v>505.46</v>
      </c>
      <c r="E427">
        <v>2.7</v>
      </c>
    </row>
    <row r="428" spans="1:6" x14ac:dyDescent="0.35">
      <c r="A428">
        <v>0</v>
      </c>
      <c r="B428">
        <v>629.64</v>
      </c>
      <c r="C428">
        <v>123.94</v>
      </c>
      <c r="D428">
        <v>505.7</v>
      </c>
      <c r="E428">
        <v>3.04</v>
      </c>
    </row>
    <row r="430" spans="1:6" x14ac:dyDescent="0.35">
      <c r="A430" t="s">
        <v>82</v>
      </c>
    </row>
    <row r="431" spans="1:6" x14ac:dyDescent="0.35">
      <c r="A431" t="s">
        <v>87</v>
      </c>
      <c r="B431" t="s">
        <v>88</v>
      </c>
      <c r="C431" t="s">
        <v>84</v>
      </c>
      <c r="D431" t="s">
        <v>85</v>
      </c>
      <c r="E431" t="s">
        <v>86</v>
      </c>
      <c r="F431" t="s">
        <v>50</v>
      </c>
    </row>
    <row r="432" spans="1:6" x14ac:dyDescent="0.35">
      <c r="A432" t="s">
        <v>89</v>
      </c>
      <c r="B432">
        <v>1</v>
      </c>
      <c r="C432">
        <v>380.12</v>
      </c>
      <c r="D432">
        <v>124.95</v>
      </c>
      <c r="E432">
        <f>C432-D432</f>
        <v>255.17000000000002</v>
      </c>
      <c r="F432">
        <v>2.21</v>
      </c>
    </row>
    <row r="433" spans="1:6" x14ac:dyDescent="0.35">
      <c r="A433" t="s">
        <v>90</v>
      </c>
      <c r="B433">
        <v>1</v>
      </c>
      <c r="C433">
        <v>381.97</v>
      </c>
      <c r="D433">
        <v>126.69</v>
      </c>
      <c r="E433">
        <v>255.28</v>
      </c>
      <c r="F433">
        <v>2.1800000000000002</v>
      </c>
    </row>
    <row r="434" spans="1:6" x14ac:dyDescent="0.35">
      <c r="A434" t="s">
        <v>83</v>
      </c>
      <c r="B434">
        <v>1</v>
      </c>
      <c r="C434">
        <v>510.36</v>
      </c>
      <c r="D434">
        <v>269.20999999999998</v>
      </c>
      <c r="E434">
        <v>241.15</v>
      </c>
      <c r="F434">
        <v>2.36</v>
      </c>
    </row>
    <row r="435" spans="1:6" x14ac:dyDescent="0.35">
      <c r="A435" t="s">
        <v>11</v>
      </c>
      <c r="B435">
        <v>1</v>
      </c>
    </row>
    <row r="436" spans="1:6" x14ac:dyDescent="0.35">
      <c r="A436" t="s">
        <v>89</v>
      </c>
      <c r="B436">
        <v>2</v>
      </c>
      <c r="C436">
        <v>637.36</v>
      </c>
      <c r="D436">
        <v>125.07</v>
      </c>
      <c r="E436">
        <v>512.29</v>
      </c>
      <c r="F436">
        <v>2.79</v>
      </c>
    </row>
    <row r="437" spans="1:6" x14ac:dyDescent="0.35">
      <c r="A437" t="s">
        <v>90</v>
      </c>
      <c r="B437">
        <v>2</v>
      </c>
      <c r="C437">
        <v>638.92999999999995</v>
      </c>
      <c r="D437">
        <v>127.04</v>
      </c>
      <c r="E437">
        <v>511.89</v>
      </c>
      <c r="F437">
        <v>2.4700000000000002</v>
      </c>
    </row>
    <row r="438" spans="1:6" x14ac:dyDescent="0.35">
      <c r="A438" t="s">
        <v>83</v>
      </c>
      <c r="B438">
        <v>2</v>
      </c>
      <c r="C438">
        <v>702.37</v>
      </c>
      <c r="D438">
        <v>265.5</v>
      </c>
      <c r="E438">
        <v>436.87</v>
      </c>
      <c r="F438">
        <v>2.4500000000000002</v>
      </c>
    </row>
    <row r="439" spans="1:6" x14ac:dyDescent="0.35">
      <c r="A439" t="s">
        <v>11</v>
      </c>
      <c r="B439">
        <v>2</v>
      </c>
    </row>
    <row r="441" spans="1:6" x14ac:dyDescent="0.35">
      <c r="A441" t="s">
        <v>82</v>
      </c>
    </row>
    <row r="442" spans="1:6" x14ac:dyDescent="0.35">
      <c r="A442" t="s">
        <v>92</v>
      </c>
      <c r="B442" t="s">
        <v>84</v>
      </c>
      <c r="C442" t="s">
        <v>85</v>
      </c>
      <c r="D442" t="s">
        <v>91</v>
      </c>
      <c r="E442" t="s">
        <v>50</v>
      </c>
    </row>
    <row r="443" spans="1:6" x14ac:dyDescent="0.35">
      <c r="A443" t="s">
        <v>94</v>
      </c>
      <c r="B443">
        <v>871.85</v>
      </c>
      <c r="C443">
        <v>299.11</v>
      </c>
      <c r="D443">
        <v>572.74</v>
      </c>
      <c r="E443">
        <v>1.92</v>
      </c>
    </row>
    <row r="444" spans="1:6" x14ac:dyDescent="0.35">
      <c r="A444" t="s">
        <v>62</v>
      </c>
      <c r="B444">
        <v>637.36</v>
      </c>
      <c r="C444">
        <v>125.07</v>
      </c>
      <c r="D444">
        <v>512.29</v>
      </c>
      <c r="E444">
        <v>2.79</v>
      </c>
    </row>
    <row r="445" spans="1:6" x14ac:dyDescent="0.35">
      <c r="A445" t="s">
        <v>93</v>
      </c>
      <c r="B445">
        <v>702.37</v>
      </c>
      <c r="C445">
        <v>265.5</v>
      </c>
      <c r="D445">
        <v>436.87</v>
      </c>
      <c r="E445">
        <v>2.4500000000000002</v>
      </c>
    </row>
    <row r="447" spans="1:6" x14ac:dyDescent="0.35">
      <c r="A447" t="s">
        <v>107</v>
      </c>
      <c r="B447" t="s">
        <v>84</v>
      </c>
      <c r="C447" t="s">
        <v>85</v>
      </c>
      <c r="D447" t="s">
        <v>91</v>
      </c>
      <c r="E447" t="s">
        <v>50</v>
      </c>
    </row>
    <row r="448" spans="1:6" x14ac:dyDescent="0.35">
      <c r="A448" t="s">
        <v>110</v>
      </c>
      <c r="B448">
        <v>188.99</v>
      </c>
      <c r="C448">
        <v>125.97</v>
      </c>
      <c r="D448">
        <v>63.02</v>
      </c>
      <c r="E448">
        <v>2.61</v>
      </c>
      <c r="F448" t="s">
        <v>112</v>
      </c>
    </row>
    <row r="449" spans="1:5" x14ac:dyDescent="0.35">
      <c r="A449" t="s">
        <v>108</v>
      </c>
      <c r="B449">
        <v>154.26</v>
      </c>
      <c r="C449">
        <v>126.09</v>
      </c>
      <c r="D449">
        <v>28.17</v>
      </c>
      <c r="E449">
        <v>2.12</v>
      </c>
    </row>
    <row r="450" spans="1:5" x14ac:dyDescent="0.35">
      <c r="A450" t="s">
        <v>109</v>
      </c>
      <c r="B450">
        <v>149.69</v>
      </c>
      <c r="C450">
        <v>125.78</v>
      </c>
      <c r="D450">
        <v>23.91</v>
      </c>
      <c r="E450">
        <v>2.33</v>
      </c>
    </row>
    <row r="451" spans="1:5" x14ac:dyDescent="0.35">
      <c r="A451" t="s">
        <v>111</v>
      </c>
      <c r="B451">
        <v>125.95</v>
      </c>
      <c r="C451">
        <v>125.59</v>
      </c>
      <c r="D451">
        <v>0.36</v>
      </c>
      <c r="E451">
        <v>2.1</v>
      </c>
    </row>
    <row r="453" spans="1:5" x14ac:dyDescent="0.35">
      <c r="A453" t="s">
        <v>117</v>
      </c>
    </row>
    <row r="454" spans="1:5" x14ac:dyDescent="0.35">
      <c r="A454" t="s">
        <v>113</v>
      </c>
      <c r="B454">
        <v>126.03</v>
      </c>
      <c r="C454">
        <v>126.13</v>
      </c>
      <c r="D454">
        <v>-0.1</v>
      </c>
      <c r="E454">
        <v>2.17</v>
      </c>
    </row>
    <row r="455" spans="1:5" x14ac:dyDescent="0.35">
      <c r="A455" t="s">
        <v>114</v>
      </c>
      <c r="B455">
        <v>149.62</v>
      </c>
      <c r="C455">
        <v>149.91</v>
      </c>
      <c r="D455">
        <v>-0.28999999999999998</v>
      </c>
      <c r="E455">
        <v>2.0699999999999998</v>
      </c>
    </row>
    <row r="456" spans="1:5" x14ac:dyDescent="0.35">
      <c r="A456" t="s">
        <v>115</v>
      </c>
      <c r="B456">
        <v>153.04</v>
      </c>
      <c r="C456">
        <v>153.08000000000001</v>
      </c>
      <c r="D456">
        <v>-0.04</v>
      </c>
      <c r="E456">
        <v>1.75</v>
      </c>
    </row>
    <row r="457" spans="1:5" x14ac:dyDescent="0.35">
      <c r="A457" t="s">
        <v>116</v>
      </c>
      <c r="B457">
        <v>176.37</v>
      </c>
      <c r="C457">
        <v>176.62</v>
      </c>
      <c r="D457">
        <v>-0.25</v>
      </c>
      <c r="E457">
        <v>1.76</v>
      </c>
    </row>
    <row r="459" spans="1:5" x14ac:dyDescent="0.35">
      <c r="A459" t="s">
        <v>118</v>
      </c>
      <c r="B459" t="s">
        <v>84</v>
      </c>
      <c r="C459" t="s">
        <v>85</v>
      </c>
      <c r="D459" t="s">
        <v>91</v>
      </c>
    </row>
    <row r="460" spans="1:5" x14ac:dyDescent="0.35">
      <c r="A460" t="s">
        <v>114</v>
      </c>
      <c r="B460">
        <v>149.62</v>
      </c>
      <c r="C460">
        <v>126.03</v>
      </c>
      <c r="D460">
        <f>B460-C460</f>
        <v>23.590000000000003</v>
      </c>
    </row>
    <row r="461" spans="1:5" x14ac:dyDescent="0.35">
      <c r="A461" t="s">
        <v>115</v>
      </c>
      <c r="B461">
        <v>153.04</v>
      </c>
      <c r="C461">
        <v>126.03</v>
      </c>
      <c r="D461">
        <f t="shared" ref="D461:D462" si="6">B461-C461</f>
        <v>27.009999999999991</v>
      </c>
    </row>
    <row r="462" spans="1:5" x14ac:dyDescent="0.35">
      <c r="A462" t="s">
        <v>116</v>
      </c>
      <c r="B462">
        <v>176.37</v>
      </c>
      <c r="C462">
        <v>126.03</v>
      </c>
      <c r="D462">
        <f t="shared" si="6"/>
        <v>50.34</v>
      </c>
    </row>
    <row r="464" spans="1:5" x14ac:dyDescent="0.35">
      <c r="A464" t="s">
        <v>119</v>
      </c>
    </row>
    <row r="465" spans="1:5" x14ac:dyDescent="0.35">
      <c r="A465" t="s">
        <v>113</v>
      </c>
      <c r="B465">
        <v>126.14</v>
      </c>
      <c r="C465">
        <v>126.08</v>
      </c>
      <c r="D465">
        <v>0.06</v>
      </c>
      <c r="E465">
        <v>2.11</v>
      </c>
    </row>
    <row r="466" spans="1:5" x14ac:dyDescent="0.35">
      <c r="A466" t="s">
        <v>114</v>
      </c>
      <c r="B466">
        <v>138.88999999999999</v>
      </c>
      <c r="C466">
        <v>138.88</v>
      </c>
      <c r="D466">
        <v>0.01</v>
      </c>
      <c r="E466">
        <v>2.02</v>
      </c>
    </row>
    <row r="467" spans="1:5" x14ac:dyDescent="0.35">
      <c r="A467" t="s">
        <v>115</v>
      </c>
      <c r="B467">
        <v>140.09</v>
      </c>
      <c r="C467">
        <v>140.16999999999999</v>
      </c>
      <c r="D467">
        <v>-0.08</v>
      </c>
      <c r="E467">
        <v>2.11</v>
      </c>
    </row>
    <row r="468" spans="1:5" x14ac:dyDescent="0.35">
      <c r="A468" t="s">
        <v>116</v>
      </c>
      <c r="B468">
        <v>152.53</v>
      </c>
      <c r="C468">
        <v>152.74</v>
      </c>
      <c r="D468">
        <v>-0.21</v>
      </c>
      <c r="E468">
        <v>2.21</v>
      </c>
    </row>
    <row r="470" spans="1:5" x14ac:dyDescent="0.35">
      <c r="A470" t="s">
        <v>120</v>
      </c>
      <c r="B470" t="s">
        <v>84</v>
      </c>
      <c r="C470" t="s">
        <v>85</v>
      </c>
      <c r="D470" t="s">
        <v>91</v>
      </c>
    </row>
    <row r="471" spans="1:5" x14ac:dyDescent="0.35">
      <c r="A471" t="s">
        <v>114</v>
      </c>
      <c r="B471">
        <v>138.88999999999999</v>
      </c>
      <c r="C471">
        <v>126.14</v>
      </c>
      <c r="D471">
        <f>B471-C471</f>
        <v>12.749999999999986</v>
      </c>
    </row>
    <row r="472" spans="1:5" x14ac:dyDescent="0.35">
      <c r="A472" t="s">
        <v>115</v>
      </c>
      <c r="B472">
        <v>140.09</v>
      </c>
      <c r="C472">
        <v>126.14</v>
      </c>
      <c r="D472">
        <f t="shared" ref="D472:D473" si="7">B472-C472</f>
        <v>13.950000000000003</v>
      </c>
      <c r="E472">
        <f>D471+D472</f>
        <v>26.699999999999989</v>
      </c>
    </row>
    <row r="473" spans="1:5" x14ac:dyDescent="0.35">
      <c r="A473" t="s">
        <v>116</v>
      </c>
      <c r="B473">
        <v>152.53</v>
      </c>
      <c r="C473">
        <v>126.14</v>
      </c>
      <c r="D473">
        <f t="shared" si="7"/>
        <v>26.39</v>
      </c>
      <c r="E473">
        <f>D473-E472</f>
        <v>-0.30999999999998806</v>
      </c>
    </row>
    <row r="475" spans="1:5" x14ac:dyDescent="0.35">
      <c r="A475" t="s">
        <v>121</v>
      </c>
    </row>
    <row r="476" spans="1:5" x14ac:dyDescent="0.35">
      <c r="A476" t="s">
        <v>113</v>
      </c>
      <c r="B476">
        <v>125.89</v>
      </c>
      <c r="C476">
        <v>126.08</v>
      </c>
      <c r="D476">
        <v>-0.19</v>
      </c>
      <c r="E476">
        <v>2.06</v>
      </c>
    </row>
    <row r="477" spans="1:5" x14ac:dyDescent="0.35">
      <c r="A477" t="s">
        <v>114</v>
      </c>
      <c r="B477">
        <v>130.80000000000001</v>
      </c>
      <c r="C477">
        <v>130.91999999999999</v>
      </c>
      <c r="D477">
        <v>-0.12</v>
      </c>
      <c r="E477">
        <v>1.86</v>
      </c>
    </row>
    <row r="478" spans="1:5" x14ac:dyDescent="0.35">
      <c r="A478" t="s">
        <v>115</v>
      </c>
      <c r="B478">
        <v>131.29</v>
      </c>
      <c r="C478">
        <v>131.83000000000001</v>
      </c>
      <c r="D478">
        <v>-0.54</v>
      </c>
      <c r="E478">
        <v>2.38</v>
      </c>
    </row>
    <row r="479" spans="1:5" x14ac:dyDescent="0.35">
      <c r="A479" t="s">
        <v>116</v>
      </c>
      <c r="B479">
        <v>136.30000000000001</v>
      </c>
      <c r="C479">
        <v>136.54</v>
      </c>
      <c r="D479">
        <v>-0.24</v>
      </c>
      <c r="E479">
        <v>2.2000000000000002</v>
      </c>
    </row>
    <row r="481" spans="1:5" x14ac:dyDescent="0.35">
      <c r="A481" t="s">
        <v>122</v>
      </c>
      <c r="B481" t="s">
        <v>84</v>
      </c>
      <c r="C481" t="s">
        <v>85</v>
      </c>
      <c r="D481" t="s">
        <v>91</v>
      </c>
    </row>
    <row r="482" spans="1:5" x14ac:dyDescent="0.35">
      <c r="A482" t="s">
        <v>114</v>
      </c>
      <c r="B482">
        <v>130.80000000000001</v>
      </c>
      <c r="C482">
        <v>126.08</v>
      </c>
      <c r="D482">
        <f>B482-C482</f>
        <v>4.7200000000000131</v>
      </c>
    </row>
    <row r="483" spans="1:5" x14ac:dyDescent="0.35">
      <c r="A483" t="s">
        <v>115</v>
      </c>
      <c r="B483">
        <v>131.29</v>
      </c>
      <c r="C483">
        <v>126.08</v>
      </c>
      <c r="D483">
        <f t="shared" ref="D483:D484" si="8">B483-C483</f>
        <v>5.2099999999999937</v>
      </c>
      <c r="E483">
        <f>D482+D483</f>
        <v>9.9300000000000068</v>
      </c>
    </row>
    <row r="484" spans="1:5" x14ac:dyDescent="0.35">
      <c r="A484" t="s">
        <v>116</v>
      </c>
      <c r="B484">
        <v>136.30000000000001</v>
      </c>
      <c r="C484">
        <v>126.08</v>
      </c>
      <c r="D484">
        <f t="shared" si="8"/>
        <v>10.220000000000013</v>
      </c>
      <c r="E484">
        <f>D484-E483</f>
        <v>0.29000000000000625</v>
      </c>
    </row>
    <row r="486" spans="1:5" x14ac:dyDescent="0.35">
      <c r="A486" t="s">
        <v>123</v>
      </c>
    </row>
    <row r="487" spans="1:5" x14ac:dyDescent="0.35">
      <c r="A487" t="s">
        <v>113</v>
      </c>
      <c r="B487">
        <v>126.05</v>
      </c>
      <c r="C487">
        <v>126.2</v>
      </c>
      <c r="D487">
        <v>-0.15</v>
      </c>
      <c r="E487">
        <v>2.08</v>
      </c>
    </row>
    <row r="488" spans="1:5" x14ac:dyDescent="0.35">
      <c r="A488" t="s">
        <v>114</v>
      </c>
      <c r="B488">
        <v>170.07</v>
      </c>
      <c r="C488">
        <v>169.95</v>
      </c>
      <c r="D488">
        <v>0.12</v>
      </c>
      <c r="E488">
        <v>2.14</v>
      </c>
    </row>
    <row r="489" spans="1:5" x14ac:dyDescent="0.35">
      <c r="A489" t="s">
        <v>115</v>
      </c>
      <c r="B489">
        <v>174.65</v>
      </c>
      <c r="C489">
        <v>174.61</v>
      </c>
      <c r="D489">
        <v>0.04</v>
      </c>
      <c r="E489">
        <v>2.27</v>
      </c>
    </row>
    <row r="490" spans="1:5" x14ac:dyDescent="0.35">
      <c r="A490" t="s">
        <v>116</v>
      </c>
      <c r="B490">
        <v>217.99</v>
      </c>
      <c r="C490">
        <v>218.05</v>
      </c>
      <c r="D490">
        <v>-0.06</v>
      </c>
      <c r="E490">
        <v>1.95</v>
      </c>
    </row>
    <row r="492" spans="1:5" x14ac:dyDescent="0.35">
      <c r="A492" t="s">
        <v>124</v>
      </c>
      <c r="B492" t="s">
        <v>84</v>
      </c>
      <c r="C492" t="s">
        <v>85</v>
      </c>
      <c r="D492" t="s">
        <v>91</v>
      </c>
    </row>
    <row r="493" spans="1:5" x14ac:dyDescent="0.35">
      <c r="A493" t="s">
        <v>114</v>
      </c>
      <c r="B493">
        <v>170.07</v>
      </c>
      <c r="C493">
        <v>126.05</v>
      </c>
      <c r="D493">
        <f>B493-C493</f>
        <v>44.019999999999996</v>
      </c>
    </row>
    <row r="494" spans="1:5" x14ac:dyDescent="0.35">
      <c r="A494" t="s">
        <v>115</v>
      </c>
      <c r="B494">
        <v>174.65</v>
      </c>
      <c r="C494">
        <v>126.05</v>
      </c>
      <c r="D494">
        <f t="shared" ref="D494:D495" si="9">B494-C494</f>
        <v>48.600000000000009</v>
      </c>
      <c r="E494">
        <f>D493+D494</f>
        <v>92.62</v>
      </c>
    </row>
    <row r="495" spans="1:5" x14ac:dyDescent="0.35">
      <c r="A495" t="s">
        <v>116</v>
      </c>
      <c r="B495">
        <v>217.99</v>
      </c>
      <c r="C495">
        <v>126.05</v>
      </c>
      <c r="D495">
        <f t="shared" si="9"/>
        <v>91.940000000000012</v>
      </c>
      <c r="E495">
        <f>D495-E494</f>
        <v>-0.67999999999999261</v>
      </c>
    </row>
    <row r="497" spans="1:10" x14ac:dyDescent="0.35">
      <c r="A497" t="s">
        <v>126</v>
      </c>
      <c r="B497" t="s">
        <v>134</v>
      </c>
    </row>
    <row r="498" spans="1:10" x14ac:dyDescent="0.35">
      <c r="A498">
        <v>20</v>
      </c>
      <c r="B498">
        <f>D484</f>
        <v>10.220000000000013</v>
      </c>
    </row>
    <row r="499" spans="1:10" x14ac:dyDescent="0.35">
      <c r="A499">
        <v>50</v>
      </c>
      <c r="B499">
        <f>D473</f>
        <v>26.39</v>
      </c>
    </row>
    <row r="500" spans="1:10" x14ac:dyDescent="0.35">
      <c r="A500">
        <v>100</v>
      </c>
      <c r="B500">
        <f>D462</f>
        <v>50.34</v>
      </c>
    </row>
    <row r="501" spans="1:10" x14ac:dyDescent="0.35">
      <c r="A501">
        <v>200</v>
      </c>
      <c r="B501">
        <f>D495</f>
        <v>91.940000000000012</v>
      </c>
    </row>
    <row r="503" spans="1:10" x14ac:dyDescent="0.35">
      <c r="A503" t="s">
        <v>142</v>
      </c>
      <c r="G503" t="s">
        <v>142</v>
      </c>
      <c r="H503" t="s">
        <v>143</v>
      </c>
    </row>
    <row r="504" spans="1:10" x14ac:dyDescent="0.35">
      <c r="A504" t="s">
        <v>113</v>
      </c>
      <c r="B504">
        <v>126.3</v>
      </c>
      <c r="C504">
        <v>126.33</v>
      </c>
      <c r="D504">
        <v>-0.03</v>
      </c>
      <c r="E504">
        <v>2.2599999999999998</v>
      </c>
      <c r="G504">
        <v>126.34</v>
      </c>
      <c r="H504">
        <v>126.17</v>
      </c>
      <c r="I504">
        <v>0.17</v>
      </c>
      <c r="J504">
        <v>2.0099999999999998</v>
      </c>
    </row>
    <row r="505" spans="1:10" x14ac:dyDescent="0.35">
      <c r="A505" t="s">
        <v>137</v>
      </c>
      <c r="B505">
        <v>495.29</v>
      </c>
      <c r="C505">
        <v>495.1</v>
      </c>
      <c r="D505">
        <v>0.19</v>
      </c>
      <c r="E505">
        <v>2.89</v>
      </c>
      <c r="G505">
        <v>494.5</v>
      </c>
      <c r="H505">
        <v>494.77</v>
      </c>
      <c r="I505">
        <v>-0.27</v>
      </c>
      <c r="J505">
        <v>2.2799999999999998</v>
      </c>
    </row>
    <row r="506" spans="1:10" x14ac:dyDescent="0.35">
      <c r="A506" t="s">
        <v>138</v>
      </c>
      <c r="B506">
        <v>156.9</v>
      </c>
      <c r="C506">
        <v>157.13999999999999</v>
      </c>
      <c r="D506">
        <v>-0.24</v>
      </c>
      <c r="E506">
        <v>3.11</v>
      </c>
      <c r="G506">
        <v>154.33000000000001</v>
      </c>
      <c r="H506">
        <v>154.58000000000001</v>
      </c>
      <c r="I506">
        <v>-0.25</v>
      </c>
      <c r="J506">
        <v>2.2400000000000002</v>
      </c>
    </row>
    <row r="507" spans="1:10" x14ac:dyDescent="0.35">
      <c r="A507" t="s">
        <v>116</v>
      </c>
      <c r="B507">
        <v>527.30999999999995</v>
      </c>
      <c r="C507">
        <v>527.61</v>
      </c>
      <c r="D507">
        <v>-0.3</v>
      </c>
      <c r="E507">
        <v>2.59</v>
      </c>
      <c r="G507">
        <v>522.83000000000004</v>
      </c>
      <c r="H507">
        <v>523.16999999999996</v>
      </c>
      <c r="I507">
        <v>-0.34</v>
      </c>
      <c r="J507">
        <v>2.4300000000000002</v>
      </c>
    </row>
    <row r="509" spans="1:10" x14ac:dyDescent="0.35">
      <c r="A509" t="s">
        <v>142</v>
      </c>
      <c r="B509" t="s">
        <v>84</v>
      </c>
      <c r="C509" t="s">
        <v>85</v>
      </c>
      <c r="D509" t="s">
        <v>91</v>
      </c>
    </row>
    <row r="510" spans="1:10" x14ac:dyDescent="0.35">
      <c r="A510" t="s">
        <v>135</v>
      </c>
      <c r="B510">
        <f>B505</f>
        <v>495.29</v>
      </c>
      <c r="C510">
        <f>C504</f>
        <v>126.33</v>
      </c>
      <c r="D510">
        <f>B510-C510</f>
        <v>368.96000000000004</v>
      </c>
      <c r="G510">
        <f>G505</f>
        <v>494.5</v>
      </c>
      <c r="H510">
        <f>H504</f>
        <v>126.17</v>
      </c>
      <c r="I510">
        <f>G510-H510</f>
        <v>368.33</v>
      </c>
    </row>
    <row r="511" spans="1:10" x14ac:dyDescent="0.35">
      <c r="A511" t="s">
        <v>136</v>
      </c>
      <c r="B511">
        <f>B506</f>
        <v>156.9</v>
      </c>
      <c r="C511">
        <f>C504</f>
        <v>126.33</v>
      </c>
      <c r="D511">
        <f t="shared" ref="D511:D512" si="10">B511-C511</f>
        <v>30.570000000000007</v>
      </c>
      <c r="E511">
        <f>D510+D511</f>
        <v>399.53000000000003</v>
      </c>
      <c r="G511">
        <f>G506</f>
        <v>154.33000000000001</v>
      </c>
      <c r="H511">
        <f>H504</f>
        <v>126.17</v>
      </c>
      <c r="I511">
        <f t="shared" ref="I511:I512" si="11">G511-H511</f>
        <v>28.160000000000011</v>
      </c>
      <c r="J511">
        <f>I510+I511</f>
        <v>396.49</v>
      </c>
    </row>
    <row r="512" spans="1:10" x14ac:dyDescent="0.35">
      <c r="A512" t="s">
        <v>116</v>
      </c>
      <c r="B512">
        <f>B507</f>
        <v>527.30999999999995</v>
      </c>
      <c r="C512">
        <f>C504</f>
        <v>126.33</v>
      </c>
      <c r="D512">
        <f t="shared" si="10"/>
        <v>400.97999999999996</v>
      </c>
      <c r="E512">
        <f>D512-E511</f>
        <v>1.4499999999999318</v>
      </c>
      <c r="G512">
        <f>G507</f>
        <v>522.83000000000004</v>
      </c>
      <c r="H512">
        <f>H504</f>
        <v>126.17</v>
      </c>
      <c r="I512">
        <f t="shared" si="11"/>
        <v>396.66</v>
      </c>
      <c r="J512">
        <f>I512-J511</f>
        <v>0.17000000000001592</v>
      </c>
    </row>
    <row r="514" spans="1:10" x14ac:dyDescent="0.35">
      <c r="A514" t="s">
        <v>141</v>
      </c>
      <c r="G514" t="s">
        <v>141</v>
      </c>
      <c r="H514" t="s">
        <v>143</v>
      </c>
    </row>
    <row r="515" spans="1:10" x14ac:dyDescent="0.35">
      <c r="A515" t="s">
        <v>113</v>
      </c>
      <c r="B515">
        <v>126.3</v>
      </c>
      <c r="C515">
        <v>126.33</v>
      </c>
      <c r="D515">
        <v>-0.03</v>
      </c>
      <c r="E515">
        <v>2.2599999999999998</v>
      </c>
      <c r="G515">
        <v>126</v>
      </c>
      <c r="H515">
        <v>126.26</v>
      </c>
      <c r="I515">
        <v>-0.26</v>
      </c>
      <c r="J515">
        <v>2.14</v>
      </c>
    </row>
    <row r="516" spans="1:10" x14ac:dyDescent="0.35">
      <c r="A516" t="s">
        <v>137</v>
      </c>
      <c r="B516">
        <v>651.55999999999995</v>
      </c>
      <c r="C516">
        <v>651.94000000000005</v>
      </c>
      <c r="D516">
        <v>-0.38</v>
      </c>
      <c r="E516">
        <v>2.54</v>
      </c>
      <c r="G516">
        <v>700.37</v>
      </c>
      <c r="H516">
        <v>700.66</v>
      </c>
      <c r="I516">
        <v>-0.28999999999999998</v>
      </c>
      <c r="J516">
        <v>2.5099999999999998</v>
      </c>
    </row>
    <row r="517" spans="1:10" x14ac:dyDescent="0.35">
      <c r="A517" t="s">
        <v>138</v>
      </c>
      <c r="B517">
        <v>178.21</v>
      </c>
      <c r="C517">
        <v>178.44</v>
      </c>
      <c r="D517">
        <v>-0.23</v>
      </c>
      <c r="E517">
        <v>2.1</v>
      </c>
      <c r="G517">
        <v>167.69</v>
      </c>
      <c r="H517">
        <v>167.91</v>
      </c>
      <c r="I517">
        <v>-0.22</v>
      </c>
      <c r="J517">
        <v>1.87</v>
      </c>
    </row>
    <row r="518" spans="1:10" x14ac:dyDescent="0.35">
      <c r="A518" t="s">
        <v>116</v>
      </c>
      <c r="B518">
        <v>707.83</v>
      </c>
      <c r="C518">
        <v>707.49</v>
      </c>
      <c r="D518">
        <v>0.34</v>
      </c>
      <c r="E518">
        <v>2.39</v>
      </c>
      <c r="G518">
        <v>740.77</v>
      </c>
      <c r="H518">
        <v>740.87</v>
      </c>
      <c r="I518">
        <v>-0.1</v>
      </c>
      <c r="J518">
        <v>2.54</v>
      </c>
    </row>
    <row r="520" spans="1:10" x14ac:dyDescent="0.35">
      <c r="A520" t="s">
        <v>141</v>
      </c>
      <c r="B520" t="s">
        <v>84</v>
      </c>
      <c r="C520" t="s">
        <v>85</v>
      </c>
      <c r="D520" t="s">
        <v>91</v>
      </c>
    </row>
    <row r="521" spans="1:10" x14ac:dyDescent="0.35">
      <c r="A521" t="s">
        <v>135</v>
      </c>
      <c r="B521">
        <f>B516</f>
        <v>651.55999999999995</v>
      </c>
      <c r="C521">
        <f>C515</f>
        <v>126.33</v>
      </c>
      <c r="D521">
        <f>B521-C521</f>
        <v>525.2299999999999</v>
      </c>
      <c r="G521">
        <f>G516</f>
        <v>700.37</v>
      </c>
      <c r="H521">
        <f>H515</f>
        <v>126.26</v>
      </c>
      <c r="I521">
        <f>G521-H521</f>
        <v>574.11</v>
      </c>
    </row>
    <row r="522" spans="1:10" x14ac:dyDescent="0.35">
      <c r="A522" t="s">
        <v>136</v>
      </c>
      <c r="B522">
        <f>B517</f>
        <v>178.21</v>
      </c>
      <c r="C522">
        <f>C515</f>
        <v>126.33</v>
      </c>
      <c r="D522">
        <f t="shared" ref="D522:D523" si="12">B522-C522</f>
        <v>51.88000000000001</v>
      </c>
      <c r="E522">
        <f>D521+D522</f>
        <v>577.1099999999999</v>
      </c>
      <c r="G522">
        <f>G517</f>
        <v>167.69</v>
      </c>
      <c r="H522">
        <f>H515</f>
        <v>126.26</v>
      </c>
      <c r="I522">
        <f t="shared" ref="I522:I523" si="13">G522-H522</f>
        <v>41.429999999999993</v>
      </c>
      <c r="J522">
        <f>I521+I522</f>
        <v>615.54</v>
      </c>
    </row>
    <row r="523" spans="1:10" x14ac:dyDescent="0.35">
      <c r="A523" t="s">
        <v>116</v>
      </c>
      <c r="B523">
        <f>B518</f>
        <v>707.83</v>
      </c>
      <c r="C523">
        <f>C515</f>
        <v>126.33</v>
      </c>
      <c r="D523">
        <f t="shared" si="12"/>
        <v>581.5</v>
      </c>
      <c r="E523">
        <f>D523-E522</f>
        <v>4.3900000000001</v>
      </c>
      <c r="G523">
        <f>G518</f>
        <v>740.77</v>
      </c>
      <c r="H523">
        <f>H515</f>
        <v>126.26</v>
      </c>
      <c r="I523">
        <f t="shared" si="13"/>
        <v>614.51</v>
      </c>
      <c r="J523">
        <f>I523-J522</f>
        <v>-1.0299999999999727</v>
      </c>
    </row>
    <row r="525" spans="1:10" x14ac:dyDescent="0.35">
      <c r="A525" t="s">
        <v>139</v>
      </c>
      <c r="G525" t="s">
        <v>139</v>
      </c>
      <c r="H525" t="s">
        <v>143</v>
      </c>
    </row>
    <row r="526" spans="1:10" x14ac:dyDescent="0.35">
      <c r="A526" t="s">
        <v>113</v>
      </c>
      <c r="B526">
        <v>125.84</v>
      </c>
      <c r="C526">
        <v>125.54</v>
      </c>
      <c r="D526">
        <v>0.3</v>
      </c>
      <c r="E526">
        <v>2.02</v>
      </c>
      <c r="G526">
        <v>125.89</v>
      </c>
      <c r="H526">
        <v>126.11</v>
      </c>
      <c r="I526">
        <v>-0.22</v>
      </c>
      <c r="J526">
        <v>2.23</v>
      </c>
    </row>
    <row r="527" spans="1:10" x14ac:dyDescent="0.35">
      <c r="A527" t="s">
        <v>137</v>
      </c>
      <c r="B527">
        <v>1774.36</v>
      </c>
      <c r="C527">
        <v>1773.37</v>
      </c>
      <c r="D527">
        <v>0.99</v>
      </c>
      <c r="E527">
        <v>3.74</v>
      </c>
      <c r="G527">
        <v>1872.79</v>
      </c>
      <c r="H527">
        <v>1873.38</v>
      </c>
      <c r="I527">
        <v>-0.59</v>
      </c>
      <c r="J527">
        <v>2.83</v>
      </c>
    </row>
    <row r="528" spans="1:10" x14ac:dyDescent="0.35">
      <c r="A528" t="s">
        <v>138</v>
      </c>
      <c r="B528">
        <v>244.79</v>
      </c>
      <c r="C528">
        <v>244.63</v>
      </c>
      <c r="D528">
        <v>0.16</v>
      </c>
      <c r="E528">
        <v>2.16</v>
      </c>
      <c r="G528">
        <v>235.22</v>
      </c>
      <c r="H528">
        <v>235.61</v>
      </c>
      <c r="I528">
        <v>-0.39</v>
      </c>
      <c r="J528">
        <v>2.2799999999999998</v>
      </c>
    </row>
    <row r="529" spans="1:10" x14ac:dyDescent="0.35">
      <c r="A529" t="s">
        <v>116</v>
      </c>
      <c r="B529">
        <v>1893.22</v>
      </c>
      <c r="C529">
        <v>1892.28</v>
      </c>
      <c r="D529">
        <v>0.94</v>
      </c>
      <c r="E529">
        <v>3.46</v>
      </c>
      <c r="G529">
        <v>1985.23</v>
      </c>
      <c r="H529">
        <v>1985.57</v>
      </c>
      <c r="I529">
        <v>-0.34</v>
      </c>
      <c r="J529">
        <v>2.86</v>
      </c>
    </row>
    <row r="531" spans="1:10" x14ac:dyDescent="0.35">
      <c r="A531" t="s">
        <v>139</v>
      </c>
      <c r="B531" t="s">
        <v>84</v>
      </c>
      <c r="C531" t="s">
        <v>85</v>
      </c>
      <c r="D531" t="s">
        <v>91</v>
      </c>
    </row>
    <row r="532" spans="1:10" x14ac:dyDescent="0.35">
      <c r="A532" t="s">
        <v>135</v>
      </c>
      <c r="B532">
        <f>B527</f>
        <v>1774.36</v>
      </c>
      <c r="C532">
        <f>C526</f>
        <v>125.54</v>
      </c>
      <c r="D532">
        <f>B532-C532</f>
        <v>1648.82</v>
      </c>
      <c r="G532">
        <f>G527</f>
        <v>1872.79</v>
      </c>
      <c r="H532">
        <f>H526</f>
        <v>126.11</v>
      </c>
      <c r="I532">
        <f>G532-H532</f>
        <v>1746.68</v>
      </c>
    </row>
    <row r="533" spans="1:10" x14ac:dyDescent="0.35">
      <c r="A533" t="s">
        <v>136</v>
      </c>
      <c r="B533">
        <f>B528</f>
        <v>244.79</v>
      </c>
      <c r="C533">
        <f>C526</f>
        <v>125.54</v>
      </c>
      <c r="D533">
        <f t="shared" ref="D533:D534" si="14">B533-C533</f>
        <v>119.24999999999999</v>
      </c>
      <c r="E533">
        <f>D532+D533</f>
        <v>1768.07</v>
      </c>
      <c r="G533">
        <f>G528</f>
        <v>235.22</v>
      </c>
      <c r="H533">
        <f>H526</f>
        <v>126.11</v>
      </c>
      <c r="I533">
        <f t="shared" ref="I533:I534" si="15">G533-H533</f>
        <v>109.11</v>
      </c>
      <c r="J533">
        <f>I532+I533</f>
        <v>1855.79</v>
      </c>
    </row>
    <row r="534" spans="1:10" x14ac:dyDescent="0.35">
      <c r="A534" t="s">
        <v>116</v>
      </c>
      <c r="B534">
        <f>B529</f>
        <v>1893.22</v>
      </c>
      <c r="C534">
        <f>C526</f>
        <v>125.54</v>
      </c>
      <c r="D534">
        <f t="shared" si="14"/>
        <v>1767.68</v>
      </c>
      <c r="E534">
        <f>D534-E533</f>
        <v>-0.38999999999987267</v>
      </c>
      <c r="G534">
        <f>G529</f>
        <v>1985.23</v>
      </c>
      <c r="H534">
        <f>H526</f>
        <v>126.11</v>
      </c>
      <c r="I534">
        <f t="shared" si="15"/>
        <v>1859.1200000000001</v>
      </c>
      <c r="J534">
        <f>I534-J533</f>
        <v>3.3300000000001546</v>
      </c>
    </row>
    <row r="536" spans="1:10" x14ac:dyDescent="0.35">
      <c r="A536" t="s">
        <v>140</v>
      </c>
      <c r="G536" t="s">
        <v>140</v>
      </c>
      <c r="H536" t="s">
        <v>143</v>
      </c>
    </row>
    <row r="537" spans="1:10" x14ac:dyDescent="0.35">
      <c r="A537" t="s">
        <v>113</v>
      </c>
      <c r="B537">
        <v>125.89</v>
      </c>
      <c r="C537">
        <v>125.86</v>
      </c>
      <c r="D537">
        <v>0.03</v>
      </c>
      <c r="E537">
        <v>2.19</v>
      </c>
      <c r="G537">
        <v>126.2</v>
      </c>
      <c r="H537">
        <v>125.95</v>
      </c>
      <c r="I537">
        <v>0.25</v>
      </c>
      <c r="J537">
        <v>2.21</v>
      </c>
    </row>
    <row r="538" spans="1:10" x14ac:dyDescent="0.35">
      <c r="A538" t="s">
        <v>137</v>
      </c>
      <c r="B538">
        <v>3354.59</v>
      </c>
      <c r="C538">
        <v>3352.8</v>
      </c>
      <c r="D538">
        <v>1.79</v>
      </c>
      <c r="E538">
        <v>4.74</v>
      </c>
      <c r="G538">
        <v>3449.13</v>
      </c>
      <c r="H538">
        <v>3449.78</v>
      </c>
      <c r="I538">
        <v>-0.65</v>
      </c>
      <c r="J538">
        <v>3.85</v>
      </c>
    </row>
    <row r="539" spans="1:10" x14ac:dyDescent="0.35">
      <c r="A539" t="s">
        <v>138</v>
      </c>
      <c r="B539">
        <v>333.69</v>
      </c>
      <c r="C539">
        <v>333.56</v>
      </c>
      <c r="D539">
        <v>0.13</v>
      </c>
      <c r="E539">
        <v>2.16</v>
      </c>
      <c r="G539">
        <v>337.43</v>
      </c>
      <c r="H539">
        <v>337.54</v>
      </c>
      <c r="I539">
        <v>-0.11</v>
      </c>
      <c r="J539">
        <v>2.0699999999999998</v>
      </c>
    </row>
    <row r="540" spans="1:10" x14ac:dyDescent="0.35">
      <c r="A540" t="s">
        <v>116</v>
      </c>
      <c r="B540">
        <v>3568.16</v>
      </c>
      <c r="C540">
        <v>3569.33</v>
      </c>
      <c r="D540">
        <v>-1.17</v>
      </c>
      <c r="E540">
        <v>3.76</v>
      </c>
      <c r="G540">
        <v>3678.58</v>
      </c>
      <c r="H540">
        <v>3680.18</v>
      </c>
      <c r="I540">
        <v>-1.6</v>
      </c>
      <c r="J540">
        <v>4.09</v>
      </c>
    </row>
    <row r="542" spans="1:10" x14ac:dyDescent="0.35">
      <c r="A542" t="s">
        <v>140</v>
      </c>
      <c r="B542" t="s">
        <v>84</v>
      </c>
      <c r="C542" t="s">
        <v>85</v>
      </c>
      <c r="D542" t="s">
        <v>91</v>
      </c>
    </row>
    <row r="543" spans="1:10" x14ac:dyDescent="0.35">
      <c r="A543" t="s">
        <v>135</v>
      </c>
      <c r="B543">
        <f>B538</f>
        <v>3354.59</v>
      </c>
      <c r="C543">
        <f>C537</f>
        <v>125.86</v>
      </c>
      <c r="D543">
        <f>B543-C543</f>
        <v>3228.73</v>
      </c>
      <c r="G543">
        <f>G538</f>
        <v>3449.13</v>
      </c>
      <c r="H543">
        <f>H537</f>
        <v>125.95</v>
      </c>
      <c r="I543">
        <f>G543-H543</f>
        <v>3323.1800000000003</v>
      </c>
    </row>
    <row r="544" spans="1:10" x14ac:dyDescent="0.35">
      <c r="A544" t="s">
        <v>136</v>
      </c>
      <c r="B544">
        <f>B539</f>
        <v>333.69</v>
      </c>
      <c r="C544">
        <f>C537</f>
        <v>125.86</v>
      </c>
      <c r="D544">
        <f t="shared" ref="D544:D545" si="16">B544-C544</f>
        <v>207.82999999999998</v>
      </c>
      <c r="E544">
        <f>D543+D544</f>
        <v>3436.56</v>
      </c>
      <c r="G544">
        <f>G539</f>
        <v>337.43</v>
      </c>
      <c r="H544">
        <f>H537</f>
        <v>125.95</v>
      </c>
      <c r="I544">
        <f t="shared" ref="I544:I545" si="17">G544-H544</f>
        <v>211.48000000000002</v>
      </c>
      <c r="J544">
        <f>I543+I544</f>
        <v>3534.6600000000003</v>
      </c>
    </row>
    <row r="545" spans="1:10" x14ac:dyDescent="0.35">
      <c r="A545" t="s">
        <v>116</v>
      </c>
      <c r="B545">
        <f>B540</f>
        <v>3568.16</v>
      </c>
      <c r="C545">
        <f>C537</f>
        <v>125.86</v>
      </c>
      <c r="D545">
        <f t="shared" si="16"/>
        <v>3442.2999999999997</v>
      </c>
      <c r="E545">
        <f>D545-E544</f>
        <v>5.7399999999997817</v>
      </c>
      <c r="G545">
        <f>G540</f>
        <v>3678.58</v>
      </c>
      <c r="H545">
        <f>H537</f>
        <v>125.95</v>
      </c>
      <c r="I545">
        <f t="shared" si="17"/>
        <v>3552.63</v>
      </c>
      <c r="J545">
        <f>I545-J544</f>
        <v>17.9699999999998</v>
      </c>
    </row>
    <row r="547" spans="1:10" x14ac:dyDescent="0.35">
      <c r="A547" t="s">
        <v>126</v>
      </c>
      <c r="B547" t="s">
        <v>135</v>
      </c>
      <c r="C547" t="s">
        <v>136</v>
      </c>
      <c r="D547" t="s">
        <v>134</v>
      </c>
    </row>
    <row r="548" spans="1:10" x14ac:dyDescent="0.35">
      <c r="A548">
        <v>10</v>
      </c>
      <c r="B548">
        <f>AVERAGE(D510,I510)</f>
        <v>368.64499999999998</v>
      </c>
      <c r="C548">
        <f>AVERAGE(D511,I511)</f>
        <v>29.365000000000009</v>
      </c>
      <c r="D548">
        <f>AVERAGE(D512,I512)</f>
        <v>398.82</v>
      </c>
    </row>
    <row r="549" spans="1:10" x14ac:dyDescent="0.35">
      <c r="A549">
        <v>20</v>
      </c>
      <c r="B549">
        <f>AVERAGE(D521,I521)</f>
        <v>549.66999999999996</v>
      </c>
      <c r="C549">
        <f>AVERAGE(D522,I522)</f>
        <v>46.655000000000001</v>
      </c>
      <c r="D549">
        <f>AVERAGE(D523,I523)</f>
        <v>598.005</v>
      </c>
    </row>
    <row r="550" spans="1:10" x14ac:dyDescent="0.35">
      <c r="A550">
        <v>50</v>
      </c>
      <c r="B550">
        <f>AVERAGE(D532,I532)</f>
        <v>1697.75</v>
      </c>
      <c r="C550">
        <f>AVERAGE(D533,I533)</f>
        <v>114.17999999999999</v>
      </c>
      <c r="D550">
        <f>AVERAGE(D534,I534)</f>
        <v>1813.4</v>
      </c>
    </row>
    <row r="551" spans="1:10" x14ac:dyDescent="0.35">
      <c r="A551">
        <v>100</v>
      </c>
      <c r="B551">
        <f>AVERAGE(D543,I543)</f>
        <v>3275.9549999999999</v>
      </c>
      <c r="C551">
        <f>AVERAGE(D544,I544)</f>
        <v>209.655</v>
      </c>
      <c r="D551">
        <f>AVERAGE(D545,I545)</f>
        <v>3497.4650000000001</v>
      </c>
    </row>
    <row r="553" spans="1:10" x14ac:dyDescent="0.35">
      <c r="A553" t="s">
        <v>146</v>
      </c>
      <c r="B553" t="s">
        <v>72</v>
      </c>
    </row>
    <row r="554" spans="1:10" x14ac:dyDescent="0.35">
      <c r="A554" t="s">
        <v>147</v>
      </c>
    </row>
    <row r="555" spans="1:10" x14ac:dyDescent="0.35">
      <c r="A555">
        <v>0</v>
      </c>
      <c r="B555">
        <v>578.92999999999995</v>
      </c>
      <c r="C555">
        <v>126.16</v>
      </c>
      <c r="D555">
        <v>452.77</v>
      </c>
      <c r="E555">
        <v>2.1800000000000002</v>
      </c>
      <c r="F555">
        <f>B555-(0.6721*A555+584.65)</f>
        <v>-5.7200000000000273</v>
      </c>
      <c r="G555">
        <f t="shared" ref="G555:G572" si="18">C555-(0.6257*A555+132.86)</f>
        <v>-6.7000000000000171</v>
      </c>
      <c r="H555">
        <f>D555-(0.04464*A555+451.79)</f>
        <v>0.97999999999996135</v>
      </c>
    </row>
    <row r="556" spans="1:10" x14ac:dyDescent="0.35">
      <c r="A556">
        <v>10</v>
      </c>
      <c r="B556">
        <v>586.95000000000005</v>
      </c>
      <c r="C556">
        <v>133.88</v>
      </c>
      <c r="D556">
        <v>453.07</v>
      </c>
      <c r="E556">
        <v>2.14</v>
      </c>
      <c r="F556">
        <f t="shared" ref="F556:F585" si="19">B556-(0.6721*A556+584.65)</f>
        <v>-4.4209999999999354</v>
      </c>
      <c r="G556">
        <f t="shared" si="18"/>
        <v>-5.2370000000000232</v>
      </c>
      <c r="H556">
        <f t="shared" ref="H556:H585" si="20">D556-(0.04464*A556+451.79)</f>
        <v>0.8335999999999899</v>
      </c>
    </row>
    <row r="557" spans="1:10" x14ac:dyDescent="0.35">
      <c r="A557">
        <v>20</v>
      </c>
      <c r="B557">
        <v>593.75</v>
      </c>
      <c r="C557">
        <v>140.38</v>
      </c>
      <c r="D557">
        <v>453.37</v>
      </c>
      <c r="E557">
        <v>2.04</v>
      </c>
      <c r="F557">
        <f t="shared" si="19"/>
        <v>-4.3419999999999845</v>
      </c>
      <c r="G557">
        <f t="shared" si="18"/>
        <v>-4.9940000000000282</v>
      </c>
      <c r="H557">
        <f t="shared" si="20"/>
        <v>0.68719999999996162</v>
      </c>
    </row>
    <row r="558" spans="1:10" x14ac:dyDescent="0.35">
      <c r="A558">
        <v>30</v>
      </c>
      <c r="B558">
        <v>603.80999999999995</v>
      </c>
      <c r="C558">
        <v>150.16</v>
      </c>
      <c r="D558">
        <v>453.65</v>
      </c>
      <c r="E558">
        <v>2.0299999999999998</v>
      </c>
      <c r="F558">
        <f t="shared" si="19"/>
        <v>-1.0030000000000427</v>
      </c>
      <c r="G558">
        <f t="shared" si="18"/>
        <v>-1.4710000000000321</v>
      </c>
      <c r="H558">
        <f t="shared" si="20"/>
        <v>0.52079999999995152</v>
      </c>
    </row>
    <row r="559" spans="1:10" x14ac:dyDescent="0.35">
      <c r="A559">
        <v>40</v>
      </c>
      <c r="B559">
        <v>612.47</v>
      </c>
      <c r="C559">
        <v>158.57</v>
      </c>
      <c r="D559">
        <v>453.9</v>
      </c>
      <c r="E559">
        <v>2.19</v>
      </c>
      <c r="F559">
        <f t="shared" si="19"/>
        <v>0.93600000000003547</v>
      </c>
      <c r="G559">
        <f t="shared" si="18"/>
        <v>0.68199999999998795</v>
      </c>
      <c r="H559">
        <f t="shared" si="20"/>
        <v>0.32439999999996871</v>
      </c>
    </row>
    <row r="560" spans="1:10" x14ac:dyDescent="0.35">
      <c r="A560">
        <v>50</v>
      </c>
      <c r="B560">
        <v>615.07000000000005</v>
      </c>
      <c r="C560">
        <v>161.87</v>
      </c>
      <c r="D560">
        <v>453.2</v>
      </c>
      <c r="E560">
        <v>2.12</v>
      </c>
      <c r="F560">
        <f t="shared" si="19"/>
        <v>-3.1849999999999454</v>
      </c>
      <c r="G560">
        <f t="shared" si="18"/>
        <v>-2.2750000000000057</v>
      </c>
      <c r="H560">
        <f t="shared" si="20"/>
        <v>-0.82200000000005957</v>
      </c>
    </row>
    <row r="561" spans="1:8" x14ac:dyDescent="0.35">
      <c r="A561">
        <v>60</v>
      </c>
      <c r="B561">
        <v>625.53</v>
      </c>
      <c r="C561">
        <v>171.84</v>
      </c>
      <c r="D561">
        <v>453.69</v>
      </c>
      <c r="E561">
        <v>2.1</v>
      </c>
      <c r="F561">
        <f t="shared" si="19"/>
        <v>0.55399999999997362</v>
      </c>
      <c r="G561">
        <f t="shared" si="18"/>
        <v>1.4379999999999882</v>
      </c>
      <c r="H561">
        <f t="shared" si="20"/>
        <v>-0.77840000000003329</v>
      </c>
    </row>
    <row r="562" spans="1:8" x14ac:dyDescent="0.35">
      <c r="A562">
        <v>70</v>
      </c>
      <c r="B562">
        <v>631.47</v>
      </c>
      <c r="C562">
        <v>177.59</v>
      </c>
      <c r="D562">
        <v>453.88</v>
      </c>
      <c r="E562">
        <v>2.09</v>
      </c>
      <c r="F562">
        <f t="shared" si="19"/>
        <v>-0.22699999999997544</v>
      </c>
      <c r="G562">
        <f t="shared" si="18"/>
        <v>0.93099999999998317</v>
      </c>
      <c r="H562">
        <f t="shared" si="20"/>
        <v>-1.0348000000000184</v>
      </c>
    </row>
    <row r="563" spans="1:8" x14ac:dyDescent="0.35">
      <c r="A563">
        <v>80</v>
      </c>
      <c r="B563">
        <v>642.55999999999995</v>
      </c>
      <c r="C563">
        <v>187.74</v>
      </c>
      <c r="D563">
        <v>454.82</v>
      </c>
      <c r="E563">
        <v>2.85</v>
      </c>
      <c r="F563">
        <f t="shared" si="19"/>
        <v>4.1419999999999391</v>
      </c>
      <c r="G563">
        <f t="shared" si="18"/>
        <v>4.8239999999999839</v>
      </c>
      <c r="H563">
        <f t="shared" si="20"/>
        <v>-0.54120000000000346</v>
      </c>
    </row>
    <row r="564" spans="1:8" x14ac:dyDescent="0.35">
      <c r="A564">
        <v>90</v>
      </c>
      <c r="B564">
        <v>648.65</v>
      </c>
      <c r="C564">
        <v>192.63</v>
      </c>
      <c r="D564">
        <v>456.02</v>
      </c>
      <c r="E564">
        <v>1.94</v>
      </c>
      <c r="F564">
        <f t="shared" si="19"/>
        <v>3.5109999999999673</v>
      </c>
      <c r="G564">
        <f t="shared" si="18"/>
        <v>3.4569999999999936</v>
      </c>
      <c r="H564">
        <f t="shared" si="20"/>
        <v>0.21239999999994552</v>
      </c>
    </row>
    <row r="565" spans="1:8" x14ac:dyDescent="0.35">
      <c r="A565">
        <v>100</v>
      </c>
      <c r="B565">
        <v>652.26</v>
      </c>
      <c r="C565">
        <v>195.6</v>
      </c>
      <c r="D565">
        <v>456.66</v>
      </c>
      <c r="E565">
        <v>2.0499999999999998</v>
      </c>
      <c r="F565">
        <f t="shared" si="19"/>
        <v>0.39999999999997726</v>
      </c>
      <c r="G565">
        <f t="shared" si="18"/>
        <v>0.16999999999998749</v>
      </c>
      <c r="H565">
        <f t="shared" si="20"/>
        <v>0.40600000000000591</v>
      </c>
    </row>
    <row r="566" spans="1:8" x14ac:dyDescent="0.35">
      <c r="A566">
        <v>110</v>
      </c>
      <c r="B566">
        <v>657.77</v>
      </c>
      <c r="C566">
        <v>201.36</v>
      </c>
      <c r="D566">
        <v>456.41</v>
      </c>
      <c r="E566">
        <v>2.17</v>
      </c>
      <c r="F566">
        <f t="shared" si="19"/>
        <v>-0.81100000000003547</v>
      </c>
      <c r="G566">
        <f t="shared" si="18"/>
        <v>-0.32699999999999818</v>
      </c>
      <c r="H566">
        <f t="shared" si="20"/>
        <v>-0.2903999999999769</v>
      </c>
    </row>
    <row r="567" spans="1:8" x14ac:dyDescent="0.35">
      <c r="A567">
        <v>120</v>
      </c>
      <c r="B567">
        <v>666.13</v>
      </c>
      <c r="C567">
        <v>208.95</v>
      </c>
      <c r="D567">
        <v>457.18</v>
      </c>
      <c r="E567">
        <v>1.87</v>
      </c>
      <c r="F567">
        <f t="shared" si="19"/>
        <v>0.82799999999997453</v>
      </c>
      <c r="G567">
        <f t="shared" si="18"/>
        <v>1.0059999999999718</v>
      </c>
      <c r="H567">
        <f t="shared" si="20"/>
        <v>3.3199999999965257E-2</v>
      </c>
    </row>
    <row r="568" spans="1:8" x14ac:dyDescent="0.35">
      <c r="A568">
        <v>130</v>
      </c>
      <c r="B568">
        <v>678.45</v>
      </c>
      <c r="C568">
        <v>220.27</v>
      </c>
      <c r="D568">
        <v>458.18</v>
      </c>
      <c r="E568">
        <v>2.06</v>
      </c>
      <c r="F568">
        <f t="shared" si="19"/>
        <v>6.4270000000000209</v>
      </c>
      <c r="G568">
        <f t="shared" si="18"/>
        <v>6.0689999999999884</v>
      </c>
      <c r="H568">
        <f t="shared" si="20"/>
        <v>0.58679999999998245</v>
      </c>
    </row>
    <row r="569" spans="1:8" x14ac:dyDescent="0.35">
      <c r="A569">
        <v>140</v>
      </c>
      <c r="B569">
        <v>679.99</v>
      </c>
      <c r="C569">
        <v>221.73</v>
      </c>
      <c r="D569">
        <v>458.26</v>
      </c>
      <c r="E569">
        <v>2.2999999999999998</v>
      </c>
      <c r="F569">
        <f t="shared" si="19"/>
        <v>1.2459999999999809</v>
      </c>
      <c r="G569">
        <f t="shared" si="18"/>
        <v>1.2719999999999629</v>
      </c>
      <c r="H569">
        <f t="shared" si="20"/>
        <v>0.22039999999998372</v>
      </c>
    </row>
    <row r="570" spans="1:8" x14ac:dyDescent="0.35">
      <c r="A570">
        <v>150</v>
      </c>
      <c r="B570">
        <v>687.62</v>
      </c>
      <c r="C570">
        <v>228.76</v>
      </c>
      <c r="D570">
        <v>458.86</v>
      </c>
      <c r="E570">
        <v>2.0699999999999998</v>
      </c>
      <c r="F570">
        <f t="shared" si="19"/>
        <v>2.1550000000000864</v>
      </c>
      <c r="G570">
        <f t="shared" si="18"/>
        <v>2.0449999999999591</v>
      </c>
      <c r="H570">
        <f t="shared" si="20"/>
        <v>0.3739999999999668</v>
      </c>
    </row>
    <row r="571" spans="1:8" x14ac:dyDescent="0.35">
      <c r="A571">
        <v>160</v>
      </c>
      <c r="B571">
        <v>693.28</v>
      </c>
      <c r="C571">
        <v>234.53</v>
      </c>
      <c r="D571">
        <v>458.75</v>
      </c>
      <c r="E571">
        <v>1.96</v>
      </c>
      <c r="F571">
        <f t="shared" si="19"/>
        <v>1.0940000000000509</v>
      </c>
      <c r="G571">
        <f t="shared" si="18"/>
        <v>1.5579999999999643</v>
      </c>
      <c r="H571">
        <f t="shared" si="20"/>
        <v>-0.18240000000002965</v>
      </c>
    </row>
    <row r="572" spans="1:8" x14ac:dyDescent="0.35">
      <c r="A572">
        <v>170</v>
      </c>
      <c r="B572">
        <v>700.38</v>
      </c>
      <c r="C572">
        <v>241.54</v>
      </c>
      <c r="D572">
        <v>458.84</v>
      </c>
      <c r="E572">
        <v>2.06</v>
      </c>
      <c r="F572">
        <f t="shared" si="19"/>
        <v>1.47300000000007</v>
      </c>
      <c r="G572">
        <f t="shared" si="18"/>
        <v>2.3109999999999786</v>
      </c>
      <c r="H572">
        <f t="shared" si="20"/>
        <v>-0.53880000000003747</v>
      </c>
    </row>
    <row r="573" spans="1:8" x14ac:dyDescent="0.35">
      <c r="A573">
        <v>180</v>
      </c>
      <c r="B573">
        <v>711.57</v>
      </c>
      <c r="C573">
        <v>251.9</v>
      </c>
      <c r="D573">
        <v>459.67</v>
      </c>
      <c r="E573">
        <v>1.89</v>
      </c>
      <c r="F573">
        <f t="shared" si="19"/>
        <v>5.942000000000121</v>
      </c>
      <c r="G573">
        <f t="shared" ref="G573:G584" si="21">C573-(0.6257*A573+132.86)</f>
        <v>6.4139999999999873</v>
      </c>
      <c r="H573">
        <f t="shared" si="20"/>
        <v>-0.15519999999997935</v>
      </c>
    </row>
    <row r="574" spans="1:8" x14ac:dyDescent="0.35">
      <c r="A574">
        <v>190</v>
      </c>
      <c r="B574">
        <v>716.59</v>
      </c>
      <c r="C574">
        <v>256.2</v>
      </c>
      <c r="D574">
        <v>460.39</v>
      </c>
      <c r="E574">
        <v>2.06</v>
      </c>
      <c r="F574">
        <f t="shared" si="19"/>
        <v>4.2410000000000991</v>
      </c>
      <c r="G574">
        <f t="shared" si="21"/>
        <v>4.4569999999999652</v>
      </c>
      <c r="H574">
        <f t="shared" si="20"/>
        <v>0.11839999999995143</v>
      </c>
    </row>
    <row r="575" spans="1:8" x14ac:dyDescent="0.35">
      <c r="A575">
        <v>200</v>
      </c>
      <c r="B575">
        <v>720.1</v>
      </c>
      <c r="C575">
        <v>259.61</v>
      </c>
      <c r="D575">
        <v>460.49</v>
      </c>
      <c r="E575">
        <v>1.89</v>
      </c>
      <c r="F575">
        <f t="shared" si="19"/>
        <v>1.0300000000000864</v>
      </c>
      <c r="G575">
        <f t="shared" si="21"/>
        <v>1.6100000000000136</v>
      </c>
      <c r="H575">
        <f t="shared" si="20"/>
        <v>-0.22800000000000864</v>
      </c>
    </row>
    <row r="576" spans="1:8" x14ac:dyDescent="0.35">
      <c r="A576">
        <v>210</v>
      </c>
      <c r="B576">
        <v>725.62</v>
      </c>
      <c r="C576">
        <v>263.69</v>
      </c>
      <c r="D576">
        <v>461.93</v>
      </c>
      <c r="E576">
        <v>2.13</v>
      </c>
      <c r="F576">
        <f t="shared" si="19"/>
        <v>-0.17099999999993543</v>
      </c>
      <c r="G576">
        <f t="shared" si="21"/>
        <v>-0.56700000000006412</v>
      </c>
      <c r="H576">
        <f t="shared" si="20"/>
        <v>0.76560000000000628</v>
      </c>
    </row>
    <row r="577" spans="1:8" x14ac:dyDescent="0.35">
      <c r="A577">
        <v>220</v>
      </c>
      <c r="B577">
        <v>733.48</v>
      </c>
      <c r="C577">
        <v>270.95999999999998</v>
      </c>
      <c r="D577">
        <v>462.52</v>
      </c>
      <c r="E577">
        <v>2.06</v>
      </c>
      <c r="F577">
        <f t="shared" si="19"/>
        <v>0.96800000000007458</v>
      </c>
      <c r="G577">
        <f t="shared" si="21"/>
        <v>0.44599999999996953</v>
      </c>
      <c r="H577">
        <f t="shared" si="20"/>
        <v>0.90919999999994161</v>
      </c>
    </row>
    <row r="578" spans="1:8" x14ac:dyDescent="0.35">
      <c r="A578">
        <v>230</v>
      </c>
      <c r="B578">
        <v>739.14</v>
      </c>
      <c r="C578">
        <v>275.75</v>
      </c>
      <c r="D578">
        <v>463.39</v>
      </c>
      <c r="E578">
        <v>2.17</v>
      </c>
      <c r="F578">
        <f t="shared" si="19"/>
        <v>-9.2999999999960892E-2</v>
      </c>
      <c r="G578">
        <f t="shared" si="21"/>
        <v>-1.021000000000015</v>
      </c>
      <c r="H578">
        <f t="shared" si="20"/>
        <v>1.3327999999999633</v>
      </c>
    </row>
    <row r="579" spans="1:8" x14ac:dyDescent="0.35">
      <c r="A579">
        <v>240</v>
      </c>
      <c r="B579">
        <v>746.88</v>
      </c>
      <c r="C579">
        <v>282.95999999999998</v>
      </c>
      <c r="D579">
        <v>463.92</v>
      </c>
      <c r="E579">
        <v>1.94</v>
      </c>
      <c r="F579">
        <f t="shared" si="19"/>
        <v>0.92600000000004457</v>
      </c>
      <c r="G579">
        <f t="shared" si="21"/>
        <v>-6.8000000000040473E-2</v>
      </c>
      <c r="H579">
        <f t="shared" si="20"/>
        <v>1.4164000000000101</v>
      </c>
    </row>
    <row r="580" spans="1:8" x14ac:dyDescent="0.35">
      <c r="A580">
        <v>250</v>
      </c>
      <c r="B580">
        <v>755.52</v>
      </c>
      <c r="C580">
        <v>291.56</v>
      </c>
      <c r="D580">
        <v>463.96</v>
      </c>
      <c r="E580">
        <v>2.11</v>
      </c>
      <c r="F580">
        <f t="shared" si="19"/>
        <v>2.8450000000000273</v>
      </c>
      <c r="G580">
        <f t="shared" si="21"/>
        <v>2.2749999999999773</v>
      </c>
      <c r="H580">
        <f t="shared" si="20"/>
        <v>1.0099999999999341</v>
      </c>
    </row>
    <row r="581" spans="1:8" x14ac:dyDescent="0.35">
      <c r="A581">
        <v>260</v>
      </c>
      <c r="B581">
        <v>755.63</v>
      </c>
      <c r="C581">
        <v>291.20999999999998</v>
      </c>
      <c r="D581">
        <v>464.42</v>
      </c>
      <c r="E581">
        <v>2.0499999999999998</v>
      </c>
      <c r="F581">
        <f t="shared" si="19"/>
        <v>-3.7659999999999627</v>
      </c>
      <c r="G581">
        <f t="shared" si="21"/>
        <v>-4.3320000000000505</v>
      </c>
      <c r="H581">
        <f t="shared" si="20"/>
        <v>1.0235999999999876</v>
      </c>
    </row>
    <row r="582" spans="1:8" x14ac:dyDescent="0.35">
      <c r="A582">
        <v>270</v>
      </c>
      <c r="B582">
        <v>765.44</v>
      </c>
      <c r="C582">
        <v>301.23</v>
      </c>
      <c r="D582">
        <v>464.21</v>
      </c>
      <c r="E582">
        <v>2.2200000000000002</v>
      </c>
      <c r="F582">
        <f t="shared" si="19"/>
        <v>-0.67699999999990723</v>
      </c>
      <c r="G582">
        <f t="shared" si="21"/>
        <v>-0.56900000000001683</v>
      </c>
      <c r="H582">
        <f t="shared" si="20"/>
        <v>0.36719999999996844</v>
      </c>
    </row>
    <row r="583" spans="1:8" x14ac:dyDescent="0.35">
      <c r="A583">
        <v>280</v>
      </c>
      <c r="B583">
        <v>770.91</v>
      </c>
      <c r="C583">
        <v>306.08</v>
      </c>
      <c r="D583">
        <v>464.83</v>
      </c>
      <c r="E583">
        <v>2.2200000000000002</v>
      </c>
      <c r="F583">
        <f t="shared" si="19"/>
        <v>-1.9279999999999973</v>
      </c>
      <c r="G583">
        <f t="shared" si="21"/>
        <v>-1.9760000000000559</v>
      </c>
      <c r="H583">
        <f t="shared" si="20"/>
        <v>0.54079999999999018</v>
      </c>
    </row>
    <row r="584" spans="1:8" x14ac:dyDescent="0.35">
      <c r="A584">
        <v>290</v>
      </c>
      <c r="B584">
        <v>775.13</v>
      </c>
      <c r="C584">
        <v>310.56</v>
      </c>
      <c r="D584">
        <v>464.57</v>
      </c>
      <c r="E584">
        <v>2.21</v>
      </c>
      <c r="F584">
        <f t="shared" si="19"/>
        <v>-4.4289999999999736</v>
      </c>
      <c r="G584">
        <f t="shared" si="21"/>
        <v>-3.7529999999999859</v>
      </c>
      <c r="H584">
        <f t="shared" si="20"/>
        <v>-0.16560000000004038</v>
      </c>
    </row>
    <row r="585" spans="1:8" x14ac:dyDescent="0.35">
      <c r="A585">
        <v>300</v>
      </c>
      <c r="B585">
        <v>778.4</v>
      </c>
      <c r="C585">
        <v>313.08999999999997</v>
      </c>
      <c r="D585">
        <v>465.31</v>
      </c>
      <c r="E585">
        <v>1.98</v>
      </c>
      <c r="F585">
        <f t="shared" si="19"/>
        <v>-7.8799999999999955</v>
      </c>
      <c r="G585">
        <f>C585-(0.6257*A585+132.86)</f>
        <v>-7.480000000000075</v>
      </c>
      <c r="H585">
        <f t="shared" si="20"/>
        <v>0.1279999999999859</v>
      </c>
    </row>
    <row r="587" spans="1:8" x14ac:dyDescent="0.35">
      <c r="A587" t="s">
        <v>147</v>
      </c>
      <c r="B587" t="s">
        <v>148</v>
      </c>
    </row>
    <row r="588" spans="1:8" x14ac:dyDescent="0.35">
      <c r="A588">
        <v>0</v>
      </c>
      <c r="B588">
        <v>602.49</v>
      </c>
      <c r="C588">
        <v>126.79</v>
      </c>
      <c r="D588">
        <v>475.7</v>
      </c>
      <c r="E588">
        <v>2.14</v>
      </c>
      <c r="F588">
        <f>B588-(2.7546*A588+637.97)</f>
        <v>-35.480000000000018</v>
      </c>
      <c r="G588">
        <f>C588-(2.7101*A588+160.7)</f>
        <v>-33.909999999999982</v>
      </c>
      <c r="H588">
        <f>D588-(0.0445*A588+477.27)</f>
        <v>-1.5699999999999932</v>
      </c>
    </row>
    <row r="589" spans="1:8" x14ac:dyDescent="0.35">
      <c r="A589">
        <v>10</v>
      </c>
      <c r="B589">
        <v>632.30999999999995</v>
      </c>
      <c r="C589">
        <v>155.29</v>
      </c>
      <c r="D589">
        <v>477.02</v>
      </c>
      <c r="E589">
        <v>2.4500000000000002</v>
      </c>
      <c r="F589">
        <f t="shared" ref="F589:F618" si="22">B589-(2.7546*A589+637.97)</f>
        <v>-33.206000000000131</v>
      </c>
      <c r="G589">
        <f t="shared" ref="G589:G618" si="23">C589-(2.7101*A589+160.7)</f>
        <v>-32.510999999999996</v>
      </c>
      <c r="H589">
        <f t="shared" ref="H589:H618" si="24">D589-(0.0445*A589+477.27)</f>
        <v>-0.69499999999999318</v>
      </c>
    </row>
    <row r="590" spans="1:8" x14ac:dyDescent="0.35">
      <c r="A590">
        <v>20</v>
      </c>
      <c r="B590">
        <v>681.64</v>
      </c>
      <c r="C590">
        <v>202.38</v>
      </c>
      <c r="D590">
        <v>479.26</v>
      </c>
      <c r="E590">
        <v>1.98</v>
      </c>
      <c r="F590">
        <f t="shared" si="22"/>
        <v>-11.422000000000025</v>
      </c>
      <c r="G590">
        <f t="shared" si="23"/>
        <v>-12.521999999999991</v>
      </c>
      <c r="H590">
        <f t="shared" si="24"/>
        <v>1.1000000000000227</v>
      </c>
    </row>
    <row r="591" spans="1:8" x14ac:dyDescent="0.35">
      <c r="A591">
        <v>30</v>
      </c>
      <c r="B591">
        <v>687.84</v>
      </c>
      <c r="C591">
        <v>208.3</v>
      </c>
      <c r="D591">
        <v>479.54</v>
      </c>
      <c r="E591">
        <v>2.14</v>
      </c>
      <c r="F591">
        <f t="shared" si="22"/>
        <v>-32.768000000000029</v>
      </c>
      <c r="G591">
        <f t="shared" si="23"/>
        <v>-33.702999999999975</v>
      </c>
      <c r="H591">
        <f t="shared" si="24"/>
        <v>0.93500000000005912</v>
      </c>
    </row>
    <row r="592" spans="1:8" x14ac:dyDescent="0.35">
      <c r="A592">
        <v>40</v>
      </c>
      <c r="B592">
        <v>747.01</v>
      </c>
      <c r="C592">
        <v>266.86</v>
      </c>
      <c r="D592">
        <v>480.15</v>
      </c>
      <c r="E592">
        <v>2.08</v>
      </c>
      <c r="F592">
        <f t="shared" si="22"/>
        <v>-1.1440000000000055</v>
      </c>
      <c r="G592">
        <f t="shared" si="23"/>
        <v>-2.2439999999999714</v>
      </c>
      <c r="H592">
        <f t="shared" si="24"/>
        <v>1.1000000000000227</v>
      </c>
    </row>
    <row r="593" spans="1:8" x14ac:dyDescent="0.35">
      <c r="A593">
        <v>50</v>
      </c>
      <c r="B593">
        <v>765.44</v>
      </c>
      <c r="C593">
        <v>285.33</v>
      </c>
      <c r="D593">
        <v>480.11</v>
      </c>
      <c r="E593">
        <v>2.02</v>
      </c>
      <c r="F593">
        <f t="shared" si="22"/>
        <v>-10.259999999999991</v>
      </c>
      <c r="G593">
        <f t="shared" si="23"/>
        <v>-10.875</v>
      </c>
      <c r="H593">
        <f t="shared" si="24"/>
        <v>0.61500000000000909</v>
      </c>
    </row>
    <row r="594" spans="1:8" x14ac:dyDescent="0.35">
      <c r="A594">
        <v>60</v>
      </c>
      <c r="B594">
        <v>786.94</v>
      </c>
      <c r="C594">
        <v>306.74</v>
      </c>
      <c r="D594">
        <v>480.2</v>
      </c>
      <c r="E594">
        <v>2.29</v>
      </c>
      <c r="F594">
        <f t="shared" si="22"/>
        <v>-16.30600000000004</v>
      </c>
      <c r="G594">
        <f t="shared" si="23"/>
        <v>-16.566000000000031</v>
      </c>
      <c r="H594">
        <f t="shared" si="24"/>
        <v>0.25999999999999091</v>
      </c>
    </row>
    <row r="595" spans="1:8" x14ac:dyDescent="0.35">
      <c r="A595">
        <v>70</v>
      </c>
      <c r="B595">
        <v>831.44</v>
      </c>
      <c r="C595">
        <v>350.34</v>
      </c>
      <c r="D595">
        <v>481.1</v>
      </c>
      <c r="E595">
        <v>2.2999999999999998</v>
      </c>
      <c r="F595">
        <f t="shared" si="22"/>
        <v>0.64800000000002456</v>
      </c>
      <c r="G595">
        <f t="shared" si="23"/>
        <v>-6.7000000000064119E-2</v>
      </c>
      <c r="H595">
        <f t="shared" si="24"/>
        <v>0.71500000000003183</v>
      </c>
    </row>
    <row r="596" spans="1:8" x14ac:dyDescent="0.35">
      <c r="A596">
        <v>80</v>
      </c>
      <c r="B596">
        <v>880.27</v>
      </c>
      <c r="C596">
        <v>399.86</v>
      </c>
      <c r="D596">
        <v>480.41</v>
      </c>
      <c r="E596">
        <v>2.08</v>
      </c>
      <c r="F596">
        <f t="shared" si="22"/>
        <v>21.932000000000016</v>
      </c>
      <c r="G596">
        <f t="shared" si="23"/>
        <v>22.351999999999975</v>
      </c>
      <c r="H596">
        <f t="shared" si="24"/>
        <v>-0.41999999999995907</v>
      </c>
    </row>
    <row r="597" spans="1:8" x14ac:dyDescent="0.35">
      <c r="A597">
        <v>90</v>
      </c>
      <c r="B597">
        <v>899.44</v>
      </c>
      <c r="C597">
        <v>418.48</v>
      </c>
      <c r="D597">
        <v>480.96</v>
      </c>
      <c r="E597">
        <v>2.83</v>
      </c>
      <c r="F597">
        <f t="shared" si="22"/>
        <v>13.55600000000004</v>
      </c>
      <c r="G597">
        <f t="shared" si="23"/>
        <v>13.870999999999981</v>
      </c>
      <c r="H597">
        <f t="shared" si="24"/>
        <v>-0.31499999999999773</v>
      </c>
    </row>
    <row r="598" spans="1:8" x14ac:dyDescent="0.35">
      <c r="A598">
        <v>100</v>
      </c>
      <c r="B598">
        <v>916.76</v>
      </c>
      <c r="C598">
        <v>434.76</v>
      </c>
      <c r="D598">
        <v>482</v>
      </c>
      <c r="E598">
        <v>2.29</v>
      </c>
      <c r="F598">
        <f t="shared" si="22"/>
        <v>3.3299999999999272</v>
      </c>
      <c r="G598">
        <f t="shared" si="23"/>
        <v>3.0500000000000114</v>
      </c>
      <c r="H598">
        <f t="shared" si="24"/>
        <v>0.28000000000002956</v>
      </c>
    </row>
    <row r="599" spans="1:8" x14ac:dyDescent="0.35">
      <c r="A599">
        <v>110</v>
      </c>
      <c r="B599">
        <v>950.22</v>
      </c>
      <c r="C599">
        <v>467.54</v>
      </c>
      <c r="D599">
        <v>482.68</v>
      </c>
      <c r="E599">
        <v>2.2200000000000002</v>
      </c>
      <c r="F599">
        <f t="shared" si="22"/>
        <v>9.2440000000000282</v>
      </c>
      <c r="G599">
        <f t="shared" si="23"/>
        <v>8.728999999999985</v>
      </c>
      <c r="H599">
        <f t="shared" si="24"/>
        <v>0.5150000000000432</v>
      </c>
    </row>
    <row r="600" spans="1:8" x14ac:dyDescent="0.35">
      <c r="A600">
        <v>120</v>
      </c>
      <c r="B600">
        <v>978.26</v>
      </c>
      <c r="C600">
        <v>495.54</v>
      </c>
      <c r="D600">
        <v>482.72</v>
      </c>
      <c r="E600">
        <v>2.13</v>
      </c>
      <c r="F600">
        <f t="shared" si="22"/>
        <v>9.7379999999999427</v>
      </c>
      <c r="G600">
        <f t="shared" si="23"/>
        <v>9.6279999999999859</v>
      </c>
      <c r="H600">
        <f t="shared" si="24"/>
        <v>0.11000000000007049</v>
      </c>
    </row>
    <row r="601" spans="1:8" x14ac:dyDescent="0.35">
      <c r="A601">
        <v>130</v>
      </c>
      <c r="B601">
        <v>1020.98</v>
      </c>
      <c r="C601">
        <v>537.72</v>
      </c>
      <c r="D601">
        <v>483.26</v>
      </c>
      <c r="E601">
        <v>2.2200000000000002</v>
      </c>
      <c r="F601">
        <f t="shared" si="22"/>
        <v>24.912000000000035</v>
      </c>
      <c r="G601">
        <f t="shared" si="23"/>
        <v>24.706999999999994</v>
      </c>
      <c r="H601">
        <f t="shared" si="24"/>
        <v>0.20499999999998408</v>
      </c>
    </row>
    <row r="602" spans="1:8" x14ac:dyDescent="0.35">
      <c r="A602">
        <v>140</v>
      </c>
      <c r="B602">
        <v>1056.57</v>
      </c>
      <c r="C602">
        <v>573.16</v>
      </c>
      <c r="D602">
        <v>483.41</v>
      </c>
      <c r="E602">
        <v>2.41</v>
      </c>
      <c r="F602">
        <f t="shared" si="22"/>
        <v>32.955999999999904</v>
      </c>
      <c r="G602">
        <f t="shared" si="23"/>
        <v>33.045999999999935</v>
      </c>
      <c r="H602">
        <f t="shared" si="24"/>
        <v>-8.9999999999974989E-2</v>
      </c>
    </row>
    <row r="603" spans="1:8" x14ac:dyDescent="0.35">
      <c r="A603">
        <v>150</v>
      </c>
      <c r="B603">
        <v>1070.26</v>
      </c>
      <c r="C603">
        <v>586.66</v>
      </c>
      <c r="D603">
        <v>483.6</v>
      </c>
      <c r="E603">
        <v>2.4700000000000002</v>
      </c>
      <c r="F603">
        <f t="shared" si="22"/>
        <v>19.099999999999909</v>
      </c>
      <c r="G603">
        <f t="shared" si="23"/>
        <v>19.444999999999936</v>
      </c>
      <c r="H603">
        <f t="shared" si="24"/>
        <v>-0.34499999999997044</v>
      </c>
    </row>
    <row r="604" spans="1:8" x14ac:dyDescent="0.35">
      <c r="A604">
        <v>160</v>
      </c>
      <c r="B604">
        <v>1091.96</v>
      </c>
      <c r="C604">
        <v>608.42999999999995</v>
      </c>
      <c r="D604">
        <v>483.53</v>
      </c>
      <c r="E604">
        <v>2.25</v>
      </c>
      <c r="F604">
        <f t="shared" si="22"/>
        <v>13.253999999999905</v>
      </c>
      <c r="G604">
        <f t="shared" si="23"/>
        <v>14.113999999999919</v>
      </c>
      <c r="H604">
        <f t="shared" si="24"/>
        <v>-0.86000000000001364</v>
      </c>
    </row>
    <row r="605" spans="1:8" x14ac:dyDescent="0.35">
      <c r="A605">
        <v>170</v>
      </c>
      <c r="B605">
        <v>1135.71</v>
      </c>
      <c r="C605">
        <v>653.44000000000005</v>
      </c>
      <c r="D605">
        <v>482.27</v>
      </c>
      <c r="E605">
        <v>2.41</v>
      </c>
      <c r="F605">
        <f t="shared" si="22"/>
        <v>29.458000000000084</v>
      </c>
      <c r="G605">
        <f t="shared" si="23"/>
        <v>32.023000000000025</v>
      </c>
      <c r="H605">
        <f t="shared" si="24"/>
        <v>-2.5649999999999977</v>
      </c>
    </row>
    <row r="606" spans="1:8" x14ac:dyDescent="0.35">
      <c r="A606">
        <v>180</v>
      </c>
      <c r="B606">
        <v>1168.6600000000001</v>
      </c>
      <c r="C606">
        <v>684.87</v>
      </c>
      <c r="D606">
        <v>483.79</v>
      </c>
      <c r="E606">
        <v>2.2200000000000002</v>
      </c>
      <c r="F606">
        <f t="shared" si="22"/>
        <v>34.86200000000008</v>
      </c>
      <c r="G606">
        <f t="shared" si="23"/>
        <v>36.351999999999975</v>
      </c>
      <c r="H606">
        <f t="shared" si="24"/>
        <v>-1.4899999999999523</v>
      </c>
    </row>
    <row r="607" spans="1:8" x14ac:dyDescent="0.35">
      <c r="A607">
        <v>190</v>
      </c>
      <c r="B607">
        <v>1181.72</v>
      </c>
      <c r="C607">
        <v>697.43</v>
      </c>
      <c r="D607">
        <v>484.29</v>
      </c>
      <c r="E607">
        <v>2.2599999999999998</v>
      </c>
      <c r="F607">
        <f t="shared" si="22"/>
        <v>20.375999999999976</v>
      </c>
      <c r="G607">
        <f t="shared" si="23"/>
        <v>21.811000000000035</v>
      </c>
      <c r="H607">
        <f t="shared" si="24"/>
        <v>-1.4349999999999454</v>
      </c>
    </row>
    <row r="608" spans="1:8" x14ac:dyDescent="0.35">
      <c r="A608">
        <v>200</v>
      </c>
      <c r="B608">
        <v>1214.45</v>
      </c>
      <c r="C608">
        <v>729.56</v>
      </c>
      <c r="D608">
        <v>484.89</v>
      </c>
      <c r="E608">
        <v>2.1800000000000002</v>
      </c>
      <c r="F608">
        <f t="shared" si="22"/>
        <v>25.560000000000173</v>
      </c>
      <c r="G608">
        <f t="shared" si="23"/>
        <v>26.839999999999918</v>
      </c>
      <c r="H608">
        <f t="shared" si="24"/>
        <v>-1.2799999999999727</v>
      </c>
    </row>
    <row r="609" spans="1:8" x14ac:dyDescent="0.35">
      <c r="A609">
        <v>210</v>
      </c>
      <c r="B609">
        <v>1238.2</v>
      </c>
      <c r="C609">
        <v>750.74</v>
      </c>
      <c r="D609">
        <v>487.46</v>
      </c>
      <c r="E609">
        <v>2.15</v>
      </c>
      <c r="F609">
        <f t="shared" si="22"/>
        <v>21.763999999999896</v>
      </c>
      <c r="G609">
        <f t="shared" si="23"/>
        <v>20.919000000000096</v>
      </c>
      <c r="H609">
        <f t="shared" si="24"/>
        <v>0.84499999999997044</v>
      </c>
    </row>
    <row r="610" spans="1:8" x14ac:dyDescent="0.35">
      <c r="A610">
        <v>220</v>
      </c>
      <c r="B610">
        <v>1241.32</v>
      </c>
      <c r="C610">
        <v>753.42</v>
      </c>
      <c r="D610">
        <v>487.9</v>
      </c>
      <c r="E610">
        <v>2.13</v>
      </c>
      <c r="F610">
        <f t="shared" si="22"/>
        <v>-2.6620000000000346</v>
      </c>
      <c r="G610">
        <f t="shared" si="23"/>
        <v>-3.5020000000000664</v>
      </c>
      <c r="H610">
        <f t="shared" si="24"/>
        <v>0.83999999999997499</v>
      </c>
    </row>
    <row r="611" spans="1:8" x14ac:dyDescent="0.35">
      <c r="A611">
        <v>230</v>
      </c>
      <c r="B611">
        <v>1276.6400000000001</v>
      </c>
      <c r="C611">
        <v>788.12</v>
      </c>
      <c r="D611">
        <v>488.52</v>
      </c>
      <c r="E611">
        <v>2.33</v>
      </c>
      <c r="F611">
        <f t="shared" si="22"/>
        <v>5.11200000000008</v>
      </c>
      <c r="G611">
        <f t="shared" si="23"/>
        <v>4.0969999999998663</v>
      </c>
      <c r="H611">
        <f t="shared" si="24"/>
        <v>1.0149999999999864</v>
      </c>
    </row>
    <row r="612" spans="1:8" x14ac:dyDescent="0.35">
      <c r="A612">
        <v>240</v>
      </c>
      <c r="B612">
        <v>1302.3900000000001</v>
      </c>
      <c r="C612">
        <v>813.37</v>
      </c>
      <c r="D612">
        <v>489.02</v>
      </c>
      <c r="E612">
        <v>2.2200000000000002</v>
      </c>
      <c r="F612">
        <f t="shared" si="22"/>
        <v>3.3160000000000309</v>
      </c>
      <c r="G612">
        <f t="shared" si="23"/>
        <v>2.2459999999999809</v>
      </c>
      <c r="H612">
        <f t="shared" si="24"/>
        <v>1.0699999999999932</v>
      </c>
    </row>
    <row r="613" spans="1:8" x14ac:dyDescent="0.35">
      <c r="A613">
        <v>250</v>
      </c>
      <c r="B613">
        <v>1321.55</v>
      </c>
      <c r="C613">
        <v>831.95</v>
      </c>
      <c r="D613">
        <v>489.6</v>
      </c>
      <c r="E613">
        <v>2.35</v>
      </c>
      <c r="F613">
        <f t="shared" si="22"/>
        <v>-5.0699999999999363</v>
      </c>
      <c r="G613">
        <f t="shared" si="23"/>
        <v>-6.2750000000000909</v>
      </c>
      <c r="H613">
        <f t="shared" si="24"/>
        <v>1.2050000000000409</v>
      </c>
    </row>
    <row r="614" spans="1:8" x14ac:dyDescent="0.35">
      <c r="A614">
        <v>260</v>
      </c>
      <c r="B614">
        <v>1340.17</v>
      </c>
      <c r="C614">
        <v>850.65</v>
      </c>
      <c r="D614">
        <v>489.52</v>
      </c>
      <c r="E614">
        <v>2.3199999999999998</v>
      </c>
      <c r="F614">
        <f t="shared" si="22"/>
        <v>-13.996000000000095</v>
      </c>
      <c r="G614">
        <f t="shared" si="23"/>
        <v>-14.676000000000045</v>
      </c>
      <c r="H614">
        <f t="shared" si="24"/>
        <v>0.68000000000000682</v>
      </c>
    </row>
    <row r="615" spans="1:8" x14ac:dyDescent="0.35">
      <c r="A615">
        <v>270</v>
      </c>
      <c r="B615">
        <v>1369.53</v>
      </c>
      <c r="C615">
        <v>879.7</v>
      </c>
      <c r="D615">
        <v>489.83</v>
      </c>
      <c r="E615">
        <v>2.2000000000000002</v>
      </c>
      <c r="F615">
        <f t="shared" si="22"/>
        <v>-12.182000000000016</v>
      </c>
      <c r="G615">
        <f t="shared" si="23"/>
        <v>-12.727000000000089</v>
      </c>
      <c r="H615">
        <f t="shared" si="24"/>
        <v>0.54500000000001592</v>
      </c>
    </row>
    <row r="616" spans="1:8" x14ac:dyDescent="0.35">
      <c r="A616">
        <v>280</v>
      </c>
      <c r="B616">
        <v>1379.53</v>
      </c>
      <c r="C616">
        <v>889.24</v>
      </c>
      <c r="D616">
        <v>490.29</v>
      </c>
      <c r="E616">
        <v>2.1800000000000002</v>
      </c>
      <c r="F616">
        <f t="shared" si="22"/>
        <v>-29.728000000000065</v>
      </c>
      <c r="G616">
        <f t="shared" si="23"/>
        <v>-30.288000000000011</v>
      </c>
      <c r="H616">
        <f t="shared" si="24"/>
        <v>0.56000000000005912</v>
      </c>
    </row>
    <row r="617" spans="1:8" x14ac:dyDescent="0.35">
      <c r="A617">
        <v>290</v>
      </c>
      <c r="B617">
        <v>1391.5</v>
      </c>
      <c r="C617">
        <v>902.54</v>
      </c>
      <c r="D617">
        <v>488.96</v>
      </c>
      <c r="E617">
        <v>2.12</v>
      </c>
      <c r="F617">
        <f t="shared" si="22"/>
        <v>-45.304000000000087</v>
      </c>
      <c r="G617">
        <f t="shared" si="23"/>
        <v>-44.089000000000169</v>
      </c>
      <c r="H617">
        <f t="shared" si="24"/>
        <v>-1.214999999999975</v>
      </c>
    </row>
    <row r="618" spans="1:8" x14ac:dyDescent="0.35">
      <c r="A618">
        <v>300</v>
      </c>
      <c r="B618">
        <v>1424.9</v>
      </c>
      <c r="C618">
        <v>934.53</v>
      </c>
      <c r="D618">
        <v>490.37</v>
      </c>
      <c r="E618">
        <v>2.23</v>
      </c>
      <c r="F618">
        <f t="shared" si="22"/>
        <v>-39.449999999999818</v>
      </c>
      <c r="G618">
        <f t="shared" si="23"/>
        <v>-39.200000000000045</v>
      </c>
      <c r="H618">
        <f t="shared" si="24"/>
        <v>-0.25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BE8DC-360D-4FC1-9813-F3F66CB84F8B}">
  <dimension ref="A1:E111"/>
  <sheetViews>
    <sheetView topLeftCell="A24" zoomScale="54" workbookViewId="0">
      <selection activeCell="G16" sqref="G16"/>
    </sheetView>
  </sheetViews>
  <sheetFormatPr defaultRowHeight="14.5" x14ac:dyDescent="0.35"/>
  <sheetData>
    <row r="1" spans="1:5" x14ac:dyDescent="0.35">
      <c r="A1" t="s">
        <v>59</v>
      </c>
      <c r="B1" t="s">
        <v>72</v>
      </c>
      <c r="C1" t="s">
        <v>77</v>
      </c>
      <c r="D1" t="s">
        <v>52</v>
      </c>
    </row>
    <row r="2" spans="1:5" x14ac:dyDescent="0.35">
      <c r="A2" t="s">
        <v>13</v>
      </c>
      <c r="B2" t="s">
        <v>78</v>
      </c>
      <c r="C2" t="s">
        <v>79</v>
      </c>
      <c r="D2" t="s">
        <v>80</v>
      </c>
      <c r="E2" t="s">
        <v>81</v>
      </c>
    </row>
    <row r="3" spans="1:5" x14ac:dyDescent="0.35">
      <c r="A3">
        <v>0</v>
      </c>
      <c r="B3">
        <v>891.38</v>
      </c>
      <c r="C3">
        <v>323.93</v>
      </c>
      <c r="D3">
        <v>567.45000000000005</v>
      </c>
      <c r="E3">
        <v>2.59</v>
      </c>
    </row>
    <row r="4" spans="1:5" x14ac:dyDescent="0.35">
      <c r="A4">
        <v>24.1</v>
      </c>
      <c r="B4">
        <v>900.07</v>
      </c>
      <c r="C4">
        <v>326.12</v>
      </c>
      <c r="D4">
        <v>573.95000000000005</v>
      </c>
      <c r="E4">
        <v>2.41</v>
      </c>
    </row>
    <row r="5" spans="1:5" x14ac:dyDescent="0.35">
      <c r="A5">
        <v>54.6</v>
      </c>
      <c r="B5">
        <v>871.85</v>
      </c>
      <c r="C5">
        <v>299.11</v>
      </c>
      <c r="D5">
        <v>572.74</v>
      </c>
      <c r="E5">
        <v>1.92</v>
      </c>
    </row>
    <row r="6" spans="1:5" x14ac:dyDescent="0.35">
      <c r="A6">
        <v>86.3</v>
      </c>
      <c r="B6">
        <v>926.01</v>
      </c>
      <c r="C6">
        <v>329.79</v>
      </c>
      <c r="D6">
        <v>596.22</v>
      </c>
      <c r="E6">
        <v>2.2599999999999998</v>
      </c>
    </row>
    <row r="7" spans="1:5" x14ac:dyDescent="0.35">
      <c r="A7">
        <v>133</v>
      </c>
      <c r="B7">
        <v>935.66</v>
      </c>
      <c r="C7">
        <v>332.13</v>
      </c>
      <c r="D7">
        <v>603.53</v>
      </c>
      <c r="E7">
        <v>2.57</v>
      </c>
    </row>
    <row r="8" spans="1:5" x14ac:dyDescent="0.35">
      <c r="A8">
        <v>216</v>
      </c>
      <c r="B8">
        <v>953.11</v>
      </c>
      <c r="C8">
        <v>333.08</v>
      </c>
      <c r="D8">
        <v>620.03</v>
      </c>
      <c r="E8">
        <v>2.99</v>
      </c>
    </row>
    <row r="9" spans="1:5" x14ac:dyDescent="0.35">
      <c r="A9">
        <v>288</v>
      </c>
      <c r="B9">
        <v>980.29</v>
      </c>
      <c r="C9">
        <v>330.62</v>
      </c>
      <c r="D9">
        <v>649.66999999999996</v>
      </c>
      <c r="E9">
        <v>2.2599999999999998</v>
      </c>
    </row>
    <row r="10" spans="1:5" x14ac:dyDescent="0.35">
      <c r="A10">
        <v>390</v>
      </c>
      <c r="B10">
        <v>1074.01</v>
      </c>
      <c r="C10">
        <v>376.83</v>
      </c>
      <c r="D10">
        <v>697.18</v>
      </c>
      <c r="E10">
        <v>2.4900000000000002</v>
      </c>
    </row>
    <row r="11" spans="1:5" x14ac:dyDescent="0.35">
      <c r="A11">
        <v>596</v>
      </c>
      <c r="B11">
        <v>1108.21</v>
      </c>
      <c r="C11">
        <v>375.29</v>
      </c>
      <c r="D11">
        <v>732.92</v>
      </c>
      <c r="E11">
        <v>2.0299999999999998</v>
      </c>
    </row>
    <row r="12" spans="1:5" x14ac:dyDescent="0.35">
      <c r="A12">
        <v>839</v>
      </c>
      <c r="B12">
        <v>1171.44</v>
      </c>
      <c r="C12">
        <v>380.21</v>
      </c>
      <c r="D12">
        <v>791.23</v>
      </c>
      <c r="E12">
        <v>2.59</v>
      </c>
    </row>
    <row r="13" spans="1:5" x14ac:dyDescent="0.35">
      <c r="A13">
        <v>1007</v>
      </c>
      <c r="B13">
        <f>C13+D13</f>
        <v>1089.5700000000002</v>
      </c>
      <c r="C13">
        <v>305.99</v>
      </c>
      <c r="D13">
        <v>783.58</v>
      </c>
      <c r="E13">
        <v>2.29</v>
      </c>
    </row>
    <row r="14" spans="1:5" x14ac:dyDescent="0.35">
      <c r="A14">
        <v>1288</v>
      </c>
      <c r="B14">
        <f>C14+D14</f>
        <v>1153.19</v>
      </c>
      <c r="C14">
        <v>321.39999999999998</v>
      </c>
      <c r="D14">
        <v>831.79</v>
      </c>
      <c r="E14">
        <v>3.13</v>
      </c>
    </row>
    <row r="15" spans="1:5" x14ac:dyDescent="0.35">
      <c r="A15">
        <v>1827</v>
      </c>
      <c r="B15">
        <f>C15+D15</f>
        <v>1354.47</v>
      </c>
      <c r="C15">
        <v>367.52</v>
      </c>
      <c r="D15">
        <v>986.95</v>
      </c>
      <c r="E15">
        <v>2.48</v>
      </c>
    </row>
    <row r="16" spans="1:5" x14ac:dyDescent="0.35">
      <c r="A16">
        <v>2539</v>
      </c>
      <c r="B16">
        <v>1450.37</v>
      </c>
      <c r="C16">
        <v>375.79</v>
      </c>
      <c r="D16">
        <v>1074.58</v>
      </c>
      <c r="E16">
        <v>2.06</v>
      </c>
    </row>
    <row r="17" spans="1:5" x14ac:dyDescent="0.35">
      <c r="A17">
        <v>3003</v>
      </c>
      <c r="B17">
        <v>1471.07</v>
      </c>
      <c r="C17">
        <v>379.26</v>
      </c>
      <c r="D17">
        <v>1091.81</v>
      </c>
      <c r="E17">
        <v>2.99</v>
      </c>
    </row>
    <row r="18" spans="1:5" x14ac:dyDescent="0.35">
      <c r="A18">
        <v>3394</v>
      </c>
      <c r="B18">
        <v>1517.23</v>
      </c>
      <c r="C18">
        <v>378.11</v>
      </c>
      <c r="D18">
        <v>1139.1199999999999</v>
      </c>
      <c r="E18">
        <v>2.31</v>
      </c>
    </row>
    <row r="19" spans="1:5" x14ac:dyDescent="0.35">
      <c r="A19">
        <v>0</v>
      </c>
      <c r="B19">
        <v>891.27</v>
      </c>
      <c r="C19">
        <v>341.46</v>
      </c>
      <c r="D19">
        <v>549.80999999999995</v>
      </c>
      <c r="E19">
        <v>2.77</v>
      </c>
    </row>
    <row r="20" spans="1:5" x14ac:dyDescent="0.35">
      <c r="A20">
        <v>0</v>
      </c>
      <c r="B20">
        <v>884.31</v>
      </c>
      <c r="C20">
        <v>336.29</v>
      </c>
      <c r="D20">
        <v>548.02</v>
      </c>
      <c r="E20">
        <v>2.58</v>
      </c>
    </row>
    <row r="21" spans="1:5" x14ac:dyDescent="0.35">
      <c r="A21">
        <v>0</v>
      </c>
      <c r="B21">
        <v>879.99</v>
      </c>
      <c r="C21">
        <v>333.13</v>
      </c>
      <c r="D21">
        <v>546.86</v>
      </c>
      <c r="E21">
        <v>2.42</v>
      </c>
    </row>
    <row r="22" spans="1:5" x14ac:dyDescent="0.35">
      <c r="A22">
        <v>0</v>
      </c>
      <c r="B22">
        <v>879.73</v>
      </c>
      <c r="C22">
        <v>333.34</v>
      </c>
      <c r="D22">
        <v>546.39</v>
      </c>
      <c r="E22">
        <v>2.27</v>
      </c>
    </row>
    <row r="24" spans="1:5" x14ac:dyDescent="0.35">
      <c r="A24" t="s">
        <v>59</v>
      </c>
      <c r="B24" t="s">
        <v>72</v>
      </c>
      <c r="C24" t="s">
        <v>39</v>
      </c>
    </row>
    <row r="25" spans="1:5" x14ac:dyDescent="0.35">
      <c r="A25">
        <v>0</v>
      </c>
      <c r="B25">
        <v>626.98</v>
      </c>
      <c r="C25">
        <v>124.12</v>
      </c>
      <c r="D25">
        <v>502.86</v>
      </c>
      <c r="E25">
        <v>2.2599999999999998</v>
      </c>
    </row>
    <row r="26" spans="1:5" x14ac:dyDescent="0.35">
      <c r="A26">
        <v>24.1</v>
      </c>
      <c r="B26">
        <v>635.79999999999995</v>
      </c>
      <c r="C26">
        <v>123.88</v>
      </c>
      <c r="D26">
        <v>511.92</v>
      </c>
      <c r="E26">
        <v>2.64</v>
      </c>
    </row>
    <row r="27" spans="1:5" x14ac:dyDescent="0.35">
      <c r="A27">
        <v>54.6</v>
      </c>
      <c r="B27">
        <v>639.76</v>
      </c>
      <c r="C27">
        <v>123.93</v>
      </c>
      <c r="D27">
        <v>515.83000000000004</v>
      </c>
      <c r="E27">
        <v>2.85</v>
      </c>
    </row>
    <row r="28" spans="1:5" x14ac:dyDescent="0.35">
      <c r="A28">
        <v>86.3</v>
      </c>
      <c r="B28">
        <v>657.05</v>
      </c>
      <c r="C28">
        <v>124.24</v>
      </c>
      <c r="D28">
        <v>532.80999999999995</v>
      </c>
      <c r="E28">
        <v>2.82</v>
      </c>
    </row>
    <row r="29" spans="1:5" x14ac:dyDescent="0.35">
      <c r="A29">
        <v>133</v>
      </c>
      <c r="B29">
        <v>664.25</v>
      </c>
      <c r="C29">
        <v>123.98</v>
      </c>
      <c r="D29">
        <v>540.27</v>
      </c>
      <c r="E29">
        <v>2.6</v>
      </c>
    </row>
    <row r="30" spans="1:5" x14ac:dyDescent="0.35">
      <c r="A30">
        <v>216</v>
      </c>
      <c r="B30">
        <v>689.36</v>
      </c>
      <c r="C30">
        <v>124.48</v>
      </c>
      <c r="D30">
        <v>564.88</v>
      </c>
      <c r="E30">
        <v>2.64</v>
      </c>
    </row>
    <row r="31" spans="1:5" x14ac:dyDescent="0.35">
      <c r="A31">
        <v>288</v>
      </c>
      <c r="B31">
        <v>714.25</v>
      </c>
      <c r="C31">
        <v>124.06</v>
      </c>
      <c r="D31">
        <v>590.19000000000005</v>
      </c>
      <c r="E31">
        <v>2.6</v>
      </c>
    </row>
    <row r="32" spans="1:5" x14ac:dyDescent="0.35">
      <c r="A32">
        <v>390</v>
      </c>
      <c r="B32">
        <v>737.66</v>
      </c>
      <c r="C32">
        <v>123.86</v>
      </c>
      <c r="D32">
        <v>613.79999999999995</v>
      </c>
      <c r="E32">
        <v>2.4700000000000002</v>
      </c>
    </row>
    <row r="33" spans="1:5" x14ac:dyDescent="0.35">
      <c r="A33">
        <v>596</v>
      </c>
      <c r="B33">
        <v>780.16</v>
      </c>
      <c r="C33">
        <v>124.08</v>
      </c>
      <c r="D33">
        <v>656.08</v>
      </c>
      <c r="E33">
        <v>2.72</v>
      </c>
    </row>
    <row r="34" spans="1:5" x14ac:dyDescent="0.35">
      <c r="A34">
        <v>839</v>
      </c>
      <c r="B34">
        <v>836.41</v>
      </c>
      <c r="C34">
        <v>124.33</v>
      </c>
      <c r="D34">
        <v>712.08</v>
      </c>
      <c r="E34">
        <v>2.9</v>
      </c>
    </row>
    <row r="35" spans="1:5" x14ac:dyDescent="0.35">
      <c r="A35">
        <v>1007</v>
      </c>
      <c r="B35">
        <v>843.38</v>
      </c>
      <c r="C35">
        <v>124.41</v>
      </c>
      <c r="D35">
        <v>718.97</v>
      </c>
      <c r="E35">
        <v>2.5099999999999998</v>
      </c>
    </row>
    <row r="36" spans="1:5" x14ac:dyDescent="0.35">
      <c r="A36">
        <v>1288</v>
      </c>
      <c r="B36">
        <v>890.49</v>
      </c>
      <c r="C36">
        <v>124.41</v>
      </c>
      <c r="D36">
        <v>766.08</v>
      </c>
      <c r="E36">
        <v>3.6</v>
      </c>
    </row>
    <row r="37" spans="1:5" x14ac:dyDescent="0.35">
      <c r="A37">
        <v>1827</v>
      </c>
      <c r="B37">
        <v>1022.47</v>
      </c>
      <c r="C37">
        <v>124.3</v>
      </c>
      <c r="D37">
        <v>898.17</v>
      </c>
      <c r="E37">
        <v>2.87</v>
      </c>
    </row>
    <row r="38" spans="1:5" x14ac:dyDescent="0.35">
      <c r="A38">
        <v>2539</v>
      </c>
      <c r="B38">
        <v>1096.4000000000001</v>
      </c>
      <c r="C38">
        <v>124.43</v>
      </c>
      <c r="D38">
        <v>971.97</v>
      </c>
      <c r="E38">
        <v>2.86</v>
      </c>
    </row>
    <row r="39" spans="1:5" x14ac:dyDescent="0.35">
      <c r="A39">
        <v>3003</v>
      </c>
      <c r="B39">
        <v>1139.1099999999999</v>
      </c>
      <c r="C39">
        <v>124.34</v>
      </c>
      <c r="D39">
        <v>1014.77</v>
      </c>
      <c r="E39">
        <v>2.81</v>
      </c>
    </row>
    <row r="40" spans="1:5" x14ac:dyDescent="0.35">
      <c r="A40">
        <v>3394</v>
      </c>
      <c r="B40">
        <v>1188.99</v>
      </c>
      <c r="C40">
        <v>124.25</v>
      </c>
      <c r="D40">
        <v>1064.74</v>
      </c>
      <c r="E40">
        <v>2.82</v>
      </c>
    </row>
    <row r="41" spans="1:5" x14ac:dyDescent="0.35">
      <c r="A41">
        <v>0</v>
      </c>
      <c r="B41">
        <v>629.62</v>
      </c>
      <c r="C41">
        <v>124.17</v>
      </c>
      <c r="D41">
        <v>505.45</v>
      </c>
      <c r="E41">
        <v>2.87</v>
      </c>
    </row>
    <row r="42" spans="1:5" x14ac:dyDescent="0.35">
      <c r="A42">
        <v>0</v>
      </c>
      <c r="B42">
        <v>629.39</v>
      </c>
      <c r="C42">
        <v>124.06</v>
      </c>
      <c r="D42">
        <v>505.33</v>
      </c>
      <c r="E42">
        <v>2.76</v>
      </c>
    </row>
    <row r="43" spans="1:5" x14ac:dyDescent="0.35">
      <c r="A43">
        <v>0</v>
      </c>
      <c r="B43">
        <v>629.57000000000005</v>
      </c>
      <c r="C43">
        <v>124.11</v>
      </c>
      <c r="D43">
        <v>505.46</v>
      </c>
      <c r="E43">
        <v>2.7</v>
      </c>
    </row>
    <row r="44" spans="1:5" x14ac:dyDescent="0.35">
      <c r="A44">
        <v>0</v>
      </c>
      <c r="B44">
        <v>629.64</v>
      </c>
      <c r="C44">
        <v>123.94</v>
      </c>
      <c r="D44">
        <v>505.7</v>
      </c>
      <c r="E44">
        <v>3.04</v>
      </c>
    </row>
    <row r="46" spans="1:5" x14ac:dyDescent="0.35">
      <c r="A46" t="s">
        <v>146</v>
      </c>
      <c r="B46" t="s">
        <v>72</v>
      </c>
    </row>
    <row r="47" spans="1:5" x14ac:dyDescent="0.35">
      <c r="A47" t="s">
        <v>147</v>
      </c>
    </row>
    <row r="48" spans="1:5" x14ac:dyDescent="0.35">
      <c r="A48">
        <v>0</v>
      </c>
      <c r="B48">
        <v>578.92999999999995</v>
      </c>
      <c r="C48">
        <v>126.16</v>
      </c>
      <c r="D48">
        <v>452.77</v>
      </c>
      <c r="E48">
        <v>2.1800000000000002</v>
      </c>
    </row>
    <row r="49" spans="1:5" x14ac:dyDescent="0.35">
      <c r="A49">
        <v>10</v>
      </c>
      <c r="B49">
        <v>586.95000000000005</v>
      </c>
      <c r="C49">
        <v>133.88</v>
      </c>
      <c r="D49">
        <v>453.07</v>
      </c>
      <c r="E49">
        <v>2.14</v>
      </c>
    </row>
    <row r="50" spans="1:5" x14ac:dyDescent="0.35">
      <c r="A50">
        <v>20</v>
      </c>
      <c r="B50">
        <v>593.75</v>
      </c>
      <c r="C50">
        <v>140.38</v>
      </c>
      <c r="D50">
        <v>453.37</v>
      </c>
      <c r="E50">
        <v>2.04</v>
      </c>
    </row>
    <row r="51" spans="1:5" x14ac:dyDescent="0.35">
      <c r="A51">
        <v>30</v>
      </c>
      <c r="B51">
        <v>603.80999999999995</v>
      </c>
      <c r="C51">
        <v>150.16</v>
      </c>
      <c r="D51">
        <v>453.65</v>
      </c>
      <c r="E51">
        <v>2.0299999999999998</v>
      </c>
    </row>
    <row r="52" spans="1:5" x14ac:dyDescent="0.35">
      <c r="A52">
        <v>40</v>
      </c>
      <c r="B52">
        <v>612.47</v>
      </c>
      <c r="C52">
        <v>158.57</v>
      </c>
      <c r="D52">
        <v>453.9</v>
      </c>
      <c r="E52">
        <v>2.19</v>
      </c>
    </row>
    <row r="53" spans="1:5" x14ac:dyDescent="0.35">
      <c r="A53">
        <v>50</v>
      </c>
      <c r="B53">
        <v>615.07000000000005</v>
      </c>
      <c r="C53">
        <v>161.87</v>
      </c>
      <c r="D53">
        <v>453.2</v>
      </c>
      <c r="E53">
        <v>2.12</v>
      </c>
    </row>
    <row r="54" spans="1:5" x14ac:dyDescent="0.35">
      <c r="A54">
        <v>60</v>
      </c>
      <c r="B54">
        <v>625.53</v>
      </c>
      <c r="C54">
        <v>171.84</v>
      </c>
      <c r="D54">
        <v>453.69</v>
      </c>
      <c r="E54">
        <v>2.1</v>
      </c>
    </row>
    <row r="55" spans="1:5" x14ac:dyDescent="0.35">
      <c r="A55">
        <v>70</v>
      </c>
      <c r="B55">
        <v>631.47</v>
      </c>
      <c r="C55">
        <v>177.59</v>
      </c>
      <c r="D55">
        <v>453.88</v>
      </c>
      <c r="E55">
        <v>2.09</v>
      </c>
    </row>
    <row r="56" spans="1:5" x14ac:dyDescent="0.35">
      <c r="A56">
        <v>80</v>
      </c>
      <c r="B56">
        <v>642.55999999999995</v>
      </c>
      <c r="C56">
        <v>187.74</v>
      </c>
      <c r="D56">
        <v>454.82</v>
      </c>
      <c r="E56">
        <v>2.85</v>
      </c>
    </row>
    <row r="57" spans="1:5" x14ac:dyDescent="0.35">
      <c r="A57">
        <v>90</v>
      </c>
      <c r="B57">
        <v>648.65</v>
      </c>
      <c r="C57">
        <v>192.63</v>
      </c>
      <c r="D57">
        <v>456.02</v>
      </c>
      <c r="E57">
        <v>1.94</v>
      </c>
    </row>
    <row r="58" spans="1:5" x14ac:dyDescent="0.35">
      <c r="A58">
        <v>100</v>
      </c>
      <c r="B58">
        <v>652.26</v>
      </c>
      <c r="C58">
        <v>195.6</v>
      </c>
      <c r="D58">
        <v>456.66</v>
      </c>
      <c r="E58">
        <v>2.0499999999999998</v>
      </c>
    </row>
    <row r="59" spans="1:5" x14ac:dyDescent="0.35">
      <c r="A59">
        <v>110</v>
      </c>
      <c r="B59">
        <v>657.77</v>
      </c>
      <c r="C59">
        <v>201.36</v>
      </c>
      <c r="D59">
        <v>456.41</v>
      </c>
      <c r="E59">
        <v>2.17</v>
      </c>
    </row>
    <row r="60" spans="1:5" x14ac:dyDescent="0.35">
      <c r="A60">
        <v>120</v>
      </c>
      <c r="B60">
        <v>666.13</v>
      </c>
      <c r="C60">
        <v>208.95</v>
      </c>
      <c r="D60">
        <v>457.18</v>
      </c>
      <c r="E60">
        <v>1.87</v>
      </c>
    </row>
    <row r="61" spans="1:5" x14ac:dyDescent="0.35">
      <c r="A61">
        <v>130</v>
      </c>
      <c r="B61">
        <v>678.45</v>
      </c>
      <c r="C61">
        <v>220.27</v>
      </c>
      <c r="D61">
        <v>458.18</v>
      </c>
      <c r="E61">
        <v>2.06</v>
      </c>
    </row>
    <row r="62" spans="1:5" x14ac:dyDescent="0.35">
      <c r="A62">
        <v>140</v>
      </c>
      <c r="B62">
        <v>679.99</v>
      </c>
      <c r="C62">
        <v>221.73</v>
      </c>
      <c r="D62">
        <v>458.26</v>
      </c>
      <c r="E62">
        <v>2.2999999999999998</v>
      </c>
    </row>
    <row r="63" spans="1:5" x14ac:dyDescent="0.35">
      <c r="A63">
        <v>150</v>
      </c>
      <c r="B63">
        <v>687.62</v>
      </c>
      <c r="C63">
        <v>228.76</v>
      </c>
      <c r="D63">
        <v>458.86</v>
      </c>
      <c r="E63">
        <v>2.0699999999999998</v>
      </c>
    </row>
    <row r="64" spans="1:5" x14ac:dyDescent="0.35">
      <c r="A64">
        <v>160</v>
      </c>
      <c r="B64">
        <v>693.28</v>
      </c>
      <c r="C64">
        <v>234.53</v>
      </c>
      <c r="D64">
        <v>458.75</v>
      </c>
      <c r="E64">
        <v>1.96</v>
      </c>
    </row>
    <row r="65" spans="1:5" x14ac:dyDescent="0.35">
      <c r="A65">
        <v>170</v>
      </c>
      <c r="B65">
        <v>700.38</v>
      </c>
      <c r="C65">
        <v>241.54</v>
      </c>
      <c r="D65">
        <v>458.84</v>
      </c>
      <c r="E65">
        <v>2.06</v>
      </c>
    </row>
    <row r="66" spans="1:5" x14ac:dyDescent="0.35">
      <c r="A66">
        <v>180</v>
      </c>
      <c r="B66">
        <v>711.57</v>
      </c>
      <c r="C66">
        <v>251.9</v>
      </c>
      <c r="D66">
        <v>459.67</v>
      </c>
      <c r="E66">
        <v>1.89</v>
      </c>
    </row>
    <row r="67" spans="1:5" x14ac:dyDescent="0.35">
      <c r="A67">
        <v>190</v>
      </c>
      <c r="B67">
        <v>716.59</v>
      </c>
      <c r="C67">
        <v>256.2</v>
      </c>
      <c r="D67">
        <v>460.39</v>
      </c>
      <c r="E67">
        <v>2.06</v>
      </c>
    </row>
    <row r="68" spans="1:5" x14ac:dyDescent="0.35">
      <c r="A68">
        <v>200</v>
      </c>
      <c r="B68">
        <v>720.1</v>
      </c>
      <c r="C68">
        <v>259.61</v>
      </c>
      <c r="D68">
        <v>460.49</v>
      </c>
      <c r="E68">
        <v>1.89</v>
      </c>
    </row>
    <row r="69" spans="1:5" x14ac:dyDescent="0.35">
      <c r="A69">
        <v>210</v>
      </c>
      <c r="B69">
        <v>725.62</v>
      </c>
      <c r="C69">
        <v>263.69</v>
      </c>
      <c r="D69">
        <v>461.93</v>
      </c>
      <c r="E69">
        <v>2.13</v>
      </c>
    </row>
    <row r="70" spans="1:5" x14ac:dyDescent="0.35">
      <c r="A70">
        <v>220</v>
      </c>
      <c r="B70">
        <v>733.48</v>
      </c>
      <c r="C70">
        <v>270.95999999999998</v>
      </c>
      <c r="D70">
        <v>462.52</v>
      </c>
      <c r="E70">
        <v>2.06</v>
      </c>
    </row>
    <row r="71" spans="1:5" x14ac:dyDescent="0.35">
      <c r="A71">
        <v>230</v>
      </c>
      <c r="B71">
        <v>739.14</v>
      </c>
      <c r="C71">
        <v>275.75</v>
      </c>
      <c r="D71">
        <v>463.39</v>
      </c>
      <c r="E71">
        <v>2.17</v>
      </c>
    </row>
    <row r="72" spans="1:5" x14ac:dyDescent="0.35">
      <c r="A72">
        <v>240</v>
      </c>
      <c r="B72">
        <v>746.88</v>
      </c>
      <c r="C72">
        <v>282.95999999999998</v>
      </c>
      <c r="D72">
        <v>463.92</v>
      </c>
      <c r="E72">
        <v>1.94</v>
      </c>
    </row>
    <row r="73" spans="1:5" x14ac:dyDescent="0.35">
      <c r="A73">
        <v>250</v>
      </c>
      <c r="B73">
        <v>755.52</v>
      </c>
      <c r="C73">
        <v>291.56</v>
      </c>
      <c r="D73">
        <v>463.96</v>
      </c>
      <c r="E73">
        <v>2.11</v>
      </c>
    </row>
    <row r="74" spans="1:5" x14ac:dyDescent="0.35">
      <c r="A74">
        <v>260</v>
      </c>
      <c r="B74">
        <v>755.63</v>
      </c>
      <c r="C74">
        <v>291.20999999999998</v>
      </c>
      <c r="D74">
        <v>464.42</v>
      </c>
      <c r="E74">
        <v>2.0499999999999998</v>
      </c>
    </row>
    <row r="75" spans="1:5" x14ac:dyDescent="0.35">
      <c r="A75">
        <v>270</v>
      </c>
      <c r="B75">
        <v>765.44</v>
      </c>
      <c r="C75">
        <v>301.23</v>
      </c>
      <c r="D75">
        <v>464.21</v>
      </c>
      <c r="E75">
        <v>2.2200000000000002</v>
      </c>
    </row>
    <row r="76" spans="1:5" x14ac:dyDescent="0.35">
      <c r="A76">
        <v>280</v>
      </c>
      <c r="B76">
        <v>770.91</v>
      </c>
      <c r="C76">
        <v>306.08</v>
      </c>
      <c r="D76">
        <v>464.83</v>
      </c>
      <c r="E76">
        <v>2.2200000000000002</v>
      </c>
    </row>
    <row r="77" spans="1:5" x14ac:dyDescent="0.35">
      <c r="A77">
        <v>290</v>
      </c>
      <c r="B77">
        <v>775.13</v>
      </c>
      <c r="C77">
        <v>310.56</v>
      </c>
      <c r="D77">
        <v>464.57</v>
      </c>
      <c r="E77">
        <v>2.21</v>
      </c>
    </row>
    <row r="78" spans="1:5" x14ac:dyDescent="0.35">
      <c r="A78">
        <v>300</v>
      </c>
      <c r="B78">
        <v>778.4</v>
      </c>
      <c r="C78">
        <v>313.08999999999997</v>
      </c>
      <c r="D78">
        <v>465.31</v>
      </c>
      <c r="E78">
        <v>1.98</v>
      </c>
    </row>
    <row r="80" spans="1:5" x14ac:dyDescent="0.35">
      <c r="A80" t="s">
        <v>147</v>
      </c>
      <c r="B80" t="s">
        <v>148</v>
      </c>
    </row>
    <row r="81" spans="1:5" x14ac:dyDescent="0.35">
      <c r="A81">
        <v>0</v>
      </c>
      <c r="B81">
        <v>602.49</v>
      </c>
      <c r="C81">
        <v>126.79</v>
      </c>
      <c r="D81">
        <v>475.7</v>
      </c>
      <c r="E81">
        <v>2.14</v>
      </c>
    </row>
    <row r="82" spans="1:5" x14ac:dyDescent="0.35">
      <c r="A82">
        <v>10</v>
      </c>
      <c r="B82">
        <v>632.30999999999995</v>
      </c>
      <c r="C82">
        <v>155.29</v>
      </c>
      <c r="D82">
        <v>477.02</v>
      </c>
      <c r="E82">
        <v>2.4500000000000002</v>
      </c>
    </row>
    <row r="83" spans="1:5" x14ac:dyDescent="0.35">
      <c r="A83">
        <v>20</v>
      </c>
      <c r="B83">
        <v>681.64</v>
      </c>
      <c r="C83">
        <v>202.38</v>
      </c>
      <c r="D83">
        <v>479.26</v>
      </c>
      <c r="E83">
        <v>1.98</v>
      </c>
    </row>
    <row r="84" spans="1:5" x14ac:dyDescent="0.35">
      <c r="A84">
        <v>30</v>
      </c>
      <c r="B84">
        <v>687.84</v>
      </c>
      <c r="C84">
        <v>208.3</v>
      </c>
      <c r="D84">
        <v>479.54</v>
      </c>
      <c r="E84">
        <v>2.14</v>
      </c>
    </row>
    <row r="85" spans="1:5" x14ac:dyDescent="0.35">
      <c r="A85">
        <v>40</v>
      </c>
      <c r="B85">
        <v>747.01</v>
      </c>
      <c r="C85">
        <v>266.86</v>
      </c>
      <c r="D85">
        <v>480.15</v>
      </c>
      <c r="E85">
        <v>2.08</v>
      </c>
    </row>
    <row r="86" spans="1:5" x14ac:dyDescent="0.35">
      <c r="A86">
        <v>50</v>
      </c>
      <c r="B86">
        <v>765.44</v>
      </c>
      <c r="C86">
        <v>285.33</v>
      </c>
      <c r="D86">
        <v>480.11</v>
      </c>
      <c r="E86">
        <v>2.02</v>
      </c>
    </row>
    <row r="87" spans="1:5" x14ac:dyDescent="0.35">
      <c r="A87">
        <v>60</v>
      </c>
      <c r="B87">
        <v>786.94</v>
      </c>
      <c r="C87">
        <v>306.74</v>
      </c>
      <c r="D87">
        <v>480.2</v>
      </c>
      <c r="E87">
        <v>2.29</v>
      </c>
    </row>
    <row r="88" spans="1:5" x14ac:dyDescent="0.35">
      <c r="A88">
        <v>70</v>
      </c>
      <c r="B88">
        <v>831.44</v>
      </c>
      <c r="C88">
        <v>350.34</v>
      </c>
      <c r="D88">
        <v>481.1</v>
      </c>
      <c r="E88">
        <v>2.2999999999999998</v>
      </c>
    </row>
    <row r="89" spans="1:5" x14ac:dyDescent="0.35">
      <c r="A89">
        <v>80</v>
      </c>
      <c r="B89">
        <v>880.27</v>
      </c>
      <c r="C89">
        <v>399.86</v>
      </c>
      <c r="D89">
        <v>480.41</v>
      </c>
      <c r="E89">
        <v>2.08</v>
      </c>
    </row>
    <row r="90" spans="1:5" x14ac:dyDescent="0.35">
      <c r="A90">
        <v>90</v>
      </c>
      <c r="B90">
        <v>899.44</v>
      </c>
      <c r="C90">
        <v>418.48</v>
      </c>
      <c r="D90">
        <v>480.96</v>
      </c>
      <c r="E90">
        <v>2.83</v>
      </c>
    </row>
    <row r="91" spans="1:5" x14ac:dyDescent="0.35">
      <c r="A91">
        <v>100</v>
      </c>
      <c r="B91">
        <v>916.76</v>
      </c>
      <c r="C91">
        <v>434.76</v>
      </c>
      <c r="D91">
        <v>482</v>
      </c>
      <c r="E91">
        <v>2.29</v>
      </c>
    </row>
    <row r="92" spans="1:5" x14ac:dyDescent="0.35">
      <c r="A92">
        <v>110</v>
      </c>
      <c r="B92">
        <v>950.22</v>
      </c>
      <c r="C92">
        <v>467.54</v>
      </c>
      <c r="D92">
        <v>482.68</v>
      </c>
      <c r="E92">
        <v>2.2200000000000002</v>
      </c>
    </row>
    <row r="93" spans="1:5" x14ac:dyDescent="0.35">
      <c r="A93">
        <v>120</v>
      </c>
      <c r="B93">
        <v>978.26</v>
      </c>
      <c r="C93">
        <v>495.54</v>
      </c>
      <c r="D93">
        <v>482.72</v>
      </c>
      <c r="E93">
        <v>2.13</v>
      </c>
    </row>
    <row r="94" spans="1:5" x14ac:dyDescent="0.35">
      <c r="A94">
        <v>130</v>
      </c>
      <c r="B94">
        <v>1020.98</v>
      </c>
      <c r="C94">
        <v>537.72</v>
      </c>
      <c r="D94">
        <v>483.26</v>
      </c>
      <c r="E94">
        <v>2.2200000000000002</v>
      </c>
    </row>
    <row r="95" spans="1:5" x14ac:dyDescent="0.35">
      <c r="A95">
        <v>140</v>
      </c>
      <c r="B95">
        <v>1056.57</v>
      </c>
      <c r="C95">
        <v>573.16</v>
      </c>
      <c r="D95">
        <v>483.41</v>
      </c>
      <c r="E95">
        <v>2.41</v>
      </c>
    </row>
    <row r="96" spans="1:5" x14ac:dyDescent="0.35">
      <c r="A96">
        <v>150</v>
      </c>
      <c r="B96">
        <v>1070.26</v>
      </c>
      <c r="C96">
        <v>586.66</v>
      </c>
      <c r="D96">
        <v>483.6</v>
      </c>
      <c r="E96">
        <v>2.4700000000000002</v>
      </c>
    </row>
    <row r="97" spans="1:5" x14ac:dyDescent="0.35">
      <c r="A97">
        <v>160</v>
      </c>
      <c r="B97">
        <v>1091.96</v>
      </c>
      <c r="C97">
        <v>608.42999999999995</v>
      </c>
      <c r="D97">
        <v>483.53</v>
      </c>
      <c r="E97">
        <v>2.25</v>
      </c>
    </row>
    <row r="98" spans="1:5" x14ac:dyDescent="0.35">
      <c r="A98">
        <v>170</v>
      </c>
      <c r="B98">
        <v>1135.71</v>
      </c>
      <c r="C98">
        <v>653.44000000000005</v>
      </c>
      <c r="D98">
        <v>482.27</v>
      </c>
      <c r="E98">
        <v>2.41</v>
      </c>
    </row>
    <row r="99" spans="1:5" x14ac:dyDescent="0.35">
      <c r="A99">
        <v>180</v>
      </c>
      <c r="B99">
        <v>1168.6600000000001</v>
      </c>
      <c r="C99">
        <v>684.87</v>
      </c>
      <c r="D99">
        <v>483.79</v>
      </c>
      <c r="E99">
        <v>2.2200000000000002</v>
      </c>
    </row>
    <row r="100" spans="1:5" x14ac:dyDescent="0.35">
      <c r="A100">
        <v>190</v>
      </c>
      <c r="B100">
        <v>1181.72</v>
      </c>
      <c r="C100">
        <v>697.43</v>
      </c>
      <c r="D100">
        <v>484.29</v>
      </c>
      <c r="E100">
        <v>2.2599999999999998</v>
      </c>
    </row>
    <row r="101" spans="1:5" x14ac:dyDescent="0.35">
      <c r="A101">
        <v>200</v>
      </c>
      <c r="B101">
        <v>1214.45</v>
      </c>
      <c r="C101">
        <v>729.56</v>
      </c>
      <c r="D101">
        <v>484.89</v>
      </c>
      <c r="E101">
        <v>2.1800000000000002</v>
      </c>
    </row>
    <row r="102" spans="1:5" x14ac:dyDescent="0.35">
      <c r="A102">
        <v>210</v>
      </c>
      <c r="B102">
        <v>1238.2</v>
      </c>
      <c r="C102">
        <v>750.74</v>
      </c>
      <c r="D102">
        <v>487.46</v>
      </c>
      <c r="E102">
        <v>2.15</v>
      </c>
    </row>
    <row r="103" spans="1:5" x14ac:dyDescent="0.35">
      <c r="A103">
        <v>220</v>
      </c>
      <c r="B103">
        <v>1241.32</v>
      </c>
      <c r="C103">
        <v>753.42</v>
      </c>
      <c r="D103">
        <v>487.9</v>
      </c>
      <c r="E103">
        <v>2.13</v>
      </c>
    </row>
    <row r="104" spans="1:5" x14ac:dyDescent="0.35">
      <c r="A104">
        <v>230</v>
      </c>
      <c r="B104">
        <v>1276.6400000000001</v>
      </c>
      <c r="C104">
        <v>788.12</v>
      </c>
      <c r="D104">
        <v>488.52</v>
      </c>
      <c r="E104">
        <v>2.33</v>
      </c>
    </row>
    <row r="105" spans="1:5" x14ac:dyDescent="0.35">
      <c r="A105">
        <v>240</v>
      </c>
      <c r="B105">
        <v>1302.3900000000001</v>
      </c>
      <c r="C105">
        <v>813.37</v>
      </c>
      <c r="D105">
        <v>489.02</v>
      </c>
      <c r="E105">
        <v>2.2200000000000002</v>
      </c>
    </row>
    <row r="106" spans="1:5" x14ac:dyDescent="0.35">
      <c r="A106">
        <v>250</v>
      </c>
      <c r="B106">
        <v>1321.55</v>
      </c>
      <c r="C106">
        <v>831.95</v>
      </c>
      <c r="D106">
        <v>489.6</v>
      </c>
      <c r="E106">
        <v>2.35</v>
      </c>
    </row>
    <row r="107" spans="1:5" x14ac:dyDescent="0.35">
      <c r="A107">
        <v>260</v>
      </c>
      <c r="B107">
        <v>1340.17</v>
      </c>
      <c r="C107">
        <v>850.65</v>
      </c>
      <c r="D107">
        <v>489.52</v>
      </c>
      <c r="E107">
        <v>2.3199999999999998</v>
      </c>
    </row>
    <row r="108" spans="1:5" x14ac:dyDescent="0.35">
      <c r="A108">
        <v>270</v>
      </c>
      <c r="B108">
        <v>1369.53</v>
      </c>
      <c r="C108">
        <v>879.7</v>
      </c>
      <c r="D108">
        <v>489.83</v>
      </c>
      <c r="E108">
        <v>2.2000000000000002</v>
      </c>
    </row>
    <row r="109" spans="1:5" x14ac:dyDescent="0.35">
      <c r="A109">
        <v>280</v>
      </c>
      <c r="B109">
        <v>1379.53</v>
      </c>
      <c r="C109">
        <v>889.24</v>
      </c>
      <c r="D109">
        <v>490.29</v>
      </c>
      <c r="E109">
        <v>2.1800000000000002</v>
      </c>
    </row>
    <row r="110" spans="1:5" x14ac:dyDescent="0.35">
      <c r="A110">
        <v>290</v>
      </c>
      <c r="B110">
        <v>1391.5</v>
      </c>
      <c r="C110">
        <v>902.54</v>
      </c>
      <c r="D110">
        <v>488.96</v>
      </c>
      <c r="E110">
        <v>2.12</v>
      </c>
    </row>
    <row r="111" spans="1:5" x14ac:dyDescent="0.35">
      <c r="A111">
        <v>300</v>
      </c>
      <c r="B111">
        <v>1424.9</v>
      </c>
      <c r="C111">
        <v>934.53</v>
      </c>
      <c r="D111">
        <v>490.37</v>
      </c>
      <c r="E111">
        <v>2.23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5AE1A-95DC-4718-A8F8-FBE495DE4503}">
  <dimension ref="A1:H5"/>
  <sheetViews>
    <sheetView zoomScale="126" workbookViewId="0">
      <selection activeCell="F12" sqref="F12"/>
    </sheetView>
  </sheetViews>
  <sheetFormatPr defaultRowHeight="14.5" x14ac:dyDescent="0.35"/>
  <sheetData>
    <row r="1" spans="1:8" x14ac:dyDescent="0.35">
      <c r="A1" t="s">
        <v>0</v>
      </c>
      <c r="B1" t="s">
        <v>125</v>
      </c>
      <c r="C1" t="s">
        <v>126</v>
      </c>
      <c r="D1" t="s">
        <v>127</v>
      </c>
    </row>
    <row r="2" spans="1:8" x14ac:dyDescent="0.35">
      <c r="A2">
        <v>54.6</v>
      </c>
      <c r="B2" t="s">
        <v>85</v>
      </c>
      <c r="C2" t="s">
        <v>128</v>
      </c>
      <c r="D2" t="s">
        <v>129</v>
      </c>
      <c r="E2">
        <v>254.66</v>
      </c>
      <c r="F2">
        <v>127.4</v>
      </c>
      <c r="G2">
        <v>127.26</v>
      </c>
      <c r="H2">
        <v>2.14</v>
      </c>
    </row>
    <row r="3" spans="1:8" x14ac:dyDescent="0.35">
      <c r="A3">
        <v>54.6</v>
      </c>
      <c r="B3" t="s">
        <v>130</v>
      </c>
      <c r="C3" t="s">
        <v>128</v>
      </c>
      <c r="D3" t="s">
        <v>129</v>
      </c>
      <c r="E3">
        <v>298.95</v>
      </c>
      <c r="F3">
        <v>171.16</v>
      </c>
      <c r="G3">
        <v>127.79</v>
      </c>
      <c r="H3">
        <v>2.2400000000000002</v>
      </c>
    </row>
    <row r="4" spans="1:8" x14ac:dyDescent="0.35">
      <c r="A4">
        <v>54.6</v>
      </c>
      <c r="B4" t="s">
        <v>85</v>
      </c>
      <c r="C4" t="s">
        <v>129</v>
      </c>
      <c r="D4" t="s">
        <v>129</v>
      </c>
      <c r="E4">
        <v>309.77</v>
      </c>
      <c r="F4">
        <v>124.32</v>
      </c>
      <c r="G4">
        <v>185.45</v>
      </c>
      <c r="H4">
        <v>3.53</v>
      </c>
    </row>
    <row r="5" spans="1:8" x14ac:dyDescent="0.35">
      <c r="A5">
        <v>54.6</v>
      </c>
      <c r="B5" t="s">
        <v>130</v>
      </c>
      <c r="C5" t="s">
        <v>129</v>
      </c>
      <c r="D5" t="s">
        <v>129</v>
      </c>
      <c r="E5">
        <v>354.79</v>
      </c>
      <c r="F5">
        <v>165.55</v>
      </c>
      <c r="G5">
        <v>189.24</v>
      </c>
      <c r="H5">
        <v>3.56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D7312-CED2-459D-B6CF-7B2632D1B892}">
  <dimension ref="A1:AK45"/>
  <sheetViews>
    <sheetView topLeftCell="N27" zoomScale="104" workbookViewId="0">
      <selection activeCell="F31" sqref="F31"/>
    </sheetView>
  </sheetViews>
  <sheetFormatPr defaultRowHeight="14.5" x14ac:dyDescent="0.35"/>
  <cols>
    <col min="1" max="1" width="18.1796875" bestFit="1" customWidth="1"/>
    <col min="5" max="5" width="8.81640625" customWidth="1"/>
  </cols>
  <sheetData>
    <row r="1" spans="1:37" x14ac:dyDescent="0.35">
      <c r="A1" s="2"/>
      <c r="B1" s="2" t="s">
        <v>84</v>
      </c>
      <c r="C1" s="3" t="s">
        <v>85</v>
      </c>
      <c r="D1" s="3" t="s">
        <v>86</v>
      </c>
      <c r="E1" s="4" t="s">
        <v>50</v>
      </c>
      <c r="V1" s="2" t="s">
        <v>84</v>
      </c>
      <c r="W1" s="3" t="s">
        <v>85</v>
      </c>
      <c r="X1" s="3" t="s">
        <v>86</v>
      </c>
      <c r="Y1" s="4" t="s">
        <v>50</v>
      </c>
      <c r="Z1" s="2" t="s">
        <v>84</v>
      </c>
      <c r="AA1" s="3" t="s">
        <v>85</v>
      </c>
      <c r="AB1" s="3" t="s">
        <v>86</v>
      </c>
      <c r="AC1" s="4" t="s">
        <v>50</v>
      </c>
      <c r="AD1" s="2"/>
      <c r="AE1" s="3"/>
      <c r="AF1" s="3"/>
      <c r="AG1" s="4"/>
      <c r="AH1" s="2"/>
      <c r="AI1" s="3"/>
      <c r="AJ1" s="3"/>
      <c r="AK1" s="4"/>
    </row>
    <row r="2" spans="1:37" x14ac:dyDescent="0.35">
      <c r="A2" s="5" t="s">
        <v>95</v>
      </c>
      <c r="B2" s="5">
        <v>1130.78</v>
      </c>
      <c r="C2">
        <v>130.31</v>
      </c>
      <c r="D2">
        <v>1000.47</v>
      </c>
      <c r="E2" s="6">
        <v>10.09</v>
      </c>
    </row>
    <row r="3" spans="1:37" x14ac:dyDescent="0.35">
      <c r="A3" s="5" t="s">
        <v>96</v>
      </c>
      <c r="B3" s="5">
        <v>1306.24</v>
      </c>
      <c r="C3">
        <v>313.41000000000003</v>
      </c>
      <c r="D3">
        <v>992.83</v>
      </c>
      <c r="E3" s="6">
        <v>9</v>
      </c>
    </row>
    <row r="4" spans="1:37" x14ac:dyDescent="0.35">
      <c r="A4" s="5" t="s">
        <v>97</v>
      </c>
      <c r="B4" s="5">
        <v>1148.52</v>
      </c>
      <c r="C4">
        <v>137.31</v>
      </c>
      <c r="D4">
        <v>1011.21</v>
      </c>
      <c r="E4" s="6">
        <v>10.15</v>
      </c>
    </row>
    <row r="5" spans="1:37" x14ac:dyDescent="0.35">
      <c r="A5" s="7" t="s">
        <v>131</v>
      </c>
      <c r="B5" s="8" t="s">
        <v>102</v>
      </c>
      <c r="C5" s="9"/>
      <c r="D5" s="9"/>
      <c r="E5" s="10"/>
    </row>
    <row r="6" spans="1:37" x14ac:dyDescent="0.35">
      <c r="A6" s="2"/>
      <c r="B6" s="2" t="s">
        <v>84</v>
      </c>
      <c r="C6" s="3" t="s">
        <v>85</v>
      </c>
      <c r="D6" s="3" t="s">
        <v>86</v>
      </c>
      <c r="E6" s="4" t="s">
        <v>50</v>
      </c>
    </row>
    <row r="7" spans="1:37" x14ac:dyDescent="0.35">
      <c r="A7" s="5" t="s">
        <v>95</v>
      </c>
      <c r="B7" s="5">
        <v>500.91</v>
      </c>
      <c r="C7">
        <v>118.66</v>
      </c>
      <c r="D7">
        <v>382.25</v>
      </c>
      <c r="E7" s="6">
        <v>3.36</v>
      </c>
    </row>
    <row r="8" spans="1:37" x14ac:dyDescent="0.35">
      <c r="A8" s="5" t="s">
        <v>96</v>
      </c>
      <c r="B8" s="5">
        <v>657.99</v>
      </c>
      <c r="C8">
        <v>280.11</v>
      </c>
      <c r="D8">
        <v>377.88</v>
      </c>
      <c r="E8" s="6">
        <v>3.81</v>
      </c>
    </row>
    <row r="9" spans="1:37" x14ac:dyDescent="0.35">
      <c r="A9" s="5" t="s">
        <v>97</v>
      </c>
      <c r="B9" s="5">
        <v>512.02</v>
      </c>
      <c r="C9">
        <v>125.08</v>
      </c>
      <c r="D9">
        <v>386.94</v>
      </c>
      <c r="E9" s="6">
        <v>5</v>
      </c>
    </row>
    <row r="10" spans="1:37" x14ac:dyDescent="0.35">
      <c r="A10" s="7" t="s">
        <v>131</v>
      </c>
      <c r="B10" s="8" t="s">
        <v>98</v>
      </c>
      <c r="C10" s="9"/>
      <c r="D10" s="9"/>
      <c r="E10" s="10"/>
    </row>
    <row r="11" spans="1:37" x14ac:dyDescent="0.35">
      <c r="A11" s="2"/>
      <c r="B11" s="2" t="s">
        <v>84</v>
      </c>
      <c r="C11" s="3" t="s">
        <v>85</v>
      </c>
      <c r="D11" s="3" t="s">
        <v>86</v>
      </c>
      <c r="E11" s="4" t="s">
        <v>50</v>
      </c>
    </row>
    <row r="12" spans="1:37" x14ac:dyDescent="0.35">
      <c r="A12" s="5" t="s">
        <v>95</v>
      </c>
      <c r="B12" s="5">
        <v>805.69</v>
      </c>
      <c r="C12">
        <v>114.43</v>
      </c>
      <c r="D12">
        <v>691.26</v>
      </c>
      <c r="E12" s="6">
        <v>3.16</v>
      </c>
    </row>
    <row r="13" spans="1:37" x14ac:dyDescent="0.35">
      <c r="A13" s="5" t="s">
        <v>96</v>
      </c>
      <c r="B13" s="5">
        <v>961.6</v>
      </c>
      <c r="C13">
        <v>282.08999999999997</v>
      </c>
      <c r="D13">
        <v>679.51</v>
      </c>
      <c r="E13" s="6">
        <v>2.66</v>
      </c>
    </row>
    <row r="14" spans="1:37" x14ac:dyDescent="0.35">
      <c r="A14" s="5" t="s">
        <v>97</v>
      </c>
      <c r="B14" s="5">
        <v>819.96</v>
      </c>
      <c r="C14">
        <v>121.51</v>
      </c>
      <c r="D14">
        <v>698.45</v>
      </c>
      <c r="E14" s="6">
        <v>3.43</v>
      </c>
    </row>
    <row r="15" spans="1:37" x14ac:dyDescent="0.35">
      <c r="A15" s="7" t="s">
        <v>131</v>
      </c>
      <c r="B15" s="8" t="s">
        <v>99</v>
      </c>
      <c r="C15" s="9"/>
      <c r="D15" s="9"/>
      <c r="E15" s="10"/>
    </row>
    <row r="16" spans="1:37" x14ac:dyDescent="0.35">
      <c r="A16" s="2"/>
      <c r="B16" s="3" t="s">
        <v>84</v>
      </c>
      <c r="C16" s="3" t="s">
        <v>85</v>
      </c>
      <c r="D16" s="3" t="s">
        <v>86</v>
      </c>
      <c r="E16" s="4" t="s">
        <v>50</v>
      </c>
    </row>
    <row r="17" spans="1:5" x14ac:dyDescent="0.35">
      <c r="A17" s="5" t="s">
        <v>95</v>
      </c>
      <c r="B17">
        <v>2328.5700000000002</v>
      </c>
      <c r="C17">
        <v>1502.57</v>
      </c>
      <c r="D17">
        <v>826</v>
      </c>
      <c r="E17" s="6">
        <v>2.63</v>
      </c>
    </row>
    <row r="18" spans="1:5" x14ac:dyDescent="0.35">
      <c r="A18" s="5" t="s">
        <v>96</v>
      </c>
      <c r="B18">
        <v>2480.1999999999998</v>
      </c>
      <c r="C18">
        <v>1661</v>
      </c>
      <c r="D18">
        <v>819.2</v>
      </c>
      <c r="E18" s="6">
        <v>2.2400000000000002</v>
      </c>
    </row>
    <row r="19" spans="1:5" x14ac:dyDescent="0.35">
      <c r="A19" s="5" t="s">
        <v>97</v>
      </c>
      <c r="B19">
        <v>2361.5700000000002</v>
      </c>
      <c r="C19">
        <v>1507.41</v>
      </c>
      <c r="D19">
        <v>854.16</v>
      </c>
      <c r="E19" s="6">
        <v>2.36</v>
      </c>
    </row>
    <row r="20" spans="1:5" x14ac:dyDescent="0.35">
      <c r="A20" s="7" t="s">
        <v>131</v>
      </c>
      <c r="B20" s="9" t="s">
        <v>100</v>
      </c>
      <c r="C20" s="9"/>
      <c r="D20" s="9"/>
      <c r="E20" s="10"/>
    </row>
    <row r="21" spans="1:5" x14ac:dyDescent="0.35">
      <c r="A21" s="2"/>
      <c r="B21" s="3" t="s">
        <v>84</v>
      </c>
      <c r="C21" s="3" t="s">
        <v>85</v>
      </c>
      <c r="D21" s="3" t="s">
        <v>86</v>
      </c>
      <c r="E21" s="4" t="s">
        <v>50</v>
      </c>
    </row>
    <row r="22" spans="1:5" x14ac:dyDescent="0.35">
      <c r="A22" s="5" t="s">
        <v>95</v>
      </c>
      <c r="B22" s="5">
        <v>2016.71</v>
      </c>
      <c r="C22">
        <v>1504.99</v>
      </c>
      <c r="D22">
        <v>511.72</v>
      </c>
      <c r="E22" s="6">
        <v>2.2400000000000002</v>
      </c>
    </row>
    <row r="23" spans="1:5" x14ac:dyDescent="0.35">
      <c r="A23" s="5" t="s">
        <v>96</v>
      </c>
      <c r="B23" s="5">
        <v>2168.23</v>
      </c>
      <c r="C23">
        <v>1661.6</v>
      </c>
      <c r="D23">
        <v>506.63</v>
      </c>
      <c r="E23" s="6">
        <v>2.71</v>
      </c>
    </row>
    <row r="24" spans="1:5" x14ac:dyDescent="0.35">
      <c r="A24" s="5" t="s">
        <v>97</v>
      </c>
      <c r="B24" s="5">
        <v>2021.17</v>
      </c>
      <c r="C24">
        <v>1505.68</v>
      </c>
      <c r="D24">
        <v>515.49</v>
      </c>
      <c r="E24" s="6">
        <v>2.0299999999999998</v>
      </c>
    </row>
    <row r="25" spans="1:5" x14ac:dyDescent="0.35">
      <c r="A25" s="7"/>
      <c r="B25" s="8" t="s">
        <v>101</v>
      </c>
      <c r="C25" s="9"/>
      <c r="D25" s="9"/>
      <c r="E25" s="10"/>
    </row>
    <row r="26" spans="1:5" x14ac:dyDescent="0.35">
      <c r="A26" s="2"/>
      <c r="B26" s="3" t="s">
        <v>84</v>
      </c>
      <c r="C26" s="3" t="s">
        <v>85</v>
      </c>
      <c r="D26" s="3" t="s">
        <v>86</v>
      </c>
      <c r="E26" s="4" t="s">
        <v>50</v>
      </c>
    </row>
    <row r="27" spans="1:5" x14ac:dyDescent="0.35">
      <c r="A27" s="5" t="s">
        <v>95</v>
      </c>
      <c r="B27" s="5">
        <v>1989.51</v>
      </c>
      <c r="C27">
        <v>1493.84</v>
      </c>
      <c r="D27">
        <v>495.67</v>
      </c>
      <c r="E27" s="6">
        <v>2.4700000000000002</v>
      </c>
    </row>
    <row r="28" spans="1:5" x14ac:dyDescent="0.35">
      <c r="A28" s="5" t="s">
        <v>96</v>
      </c>
      <c r="B28" s="5">
        <v>2178.0700000000002</v>
      </c>
      <c r="C28">
        <v>1670.43</v>
      </c>
      <c r="D28">
        <v>507.64</v>
      </c>
      <c r="E28" s="6">
        <v>2.98</v>
      </c>
    </row>
    <row r="29" spans="1:5" x14ac:dyDescent="0.35">
      <c r="A29" s="5" t="s">
        <v>97</v>
      </c>
      <c r="B29" s="5">
        <v>2018.89</v>
      </c>
      <c r="C29">
        <v>1497.23</v>
      </c>
      <c r="D29">
        <v>521.66</v>
      </c>
      <c r="E29" s="6">
        <v>2.35</v>
      </c>
    </row>
    <row r="30" spans="1:5" x14ac:dyDescent="0.35">
      <c r="A30" s="7" t="s">
        <v>131</v>
      </c>
      <c r="B30" s="8" t="s">
        <v>103</v>
      </c>
      <c r="C30" s="9"/>
      <c r="D30" s="9"/>
      <c r="E30" s="10"/>
    </row>
    <row r="31" spans="1:5" x14ac:dyDescent="0.35">
      <c r="A31" s="2"/>
      <c r="B31" s="3" t="s">
        <v>84</v>
      </c>
      <c r="C31" s="3" t="s">
        <v>85</v>
      </c>
      <c r="D31" s="3" t="s">
        <v>86</v>
      </c>
      <c r="E31" s="4" t="s">
        <v>50</v>
      </c>
    </row>
    <row r="32" spans="1:5" x14ac:dyDescent="0.35">
      <c r="A32" s="5" t="s">
        <v>95</v>
      </c>
      <c r="B32" s="5">
        <v>704.91</v>
      </c>
      <c r="C32">
        <v>119.4</v>
      </c>
      <c r="D32">
        <v>585.51</v>
      </c>
      <c r="E32" s="6">
        <v>2.44</v>
      </c>
    </row>
    <row r="33" spans="1:6" x14ac:dyDescent="0.35">
      <c r="A33" s="5" t="s">
        <v>96</v>
      </c>
      <c r="B33" s="5">
        <v>858.89</v>
      </c>
      <c r="C33">
        <v>282.86</v>
      </c>
      <c r="D33">
        <v>576.03</v>
      </c>
      <c r="E33" s="6">
        <v>2.67</v>
      </c>
    </row>
    <row r="34" spans="1:6" x14ac:dyDescent="0.35">
      <c r="A34" s="5" t="s">
        <v>97</v>
      </c>
      <c r="B34" s="5">
        <v>733.52</v>
      </c>
      <c r="C34">
        <v>122.77</v>
      </c>
      <c r="D34">
        <v>610.75</v>
      </c>
      <c r="E34" s="6">
        <v>2.87</v>
      </c>
    </row>
    <row r="35" spans="1:6" x14ac:dyDescent="0.35">
      <c r="A35" s="7"/>
      <c r="B35" s="8" t="s">
        <v>132</v>
      </c>
      <c r="C35" s="9"/>
      <c r="D35" s="9"/>
      <c r="E35" s="10"/>
      <c r="F35" t="s">
        <v>133</v>
      </c>
    </row>
    <row r="36" spans="1:6" x14ac:dyDescent="0.35">
      <c r="A36" s="2"/>
      <c r="B36" s="3" t="s">
        <v>84</v>
      </c>
      <c r="C36" s="3" t="s">
        <v>85</v>
      </c>
      <c r="D36" s="3" t="s">
        <v>86</v>
      </c>
      <c r="E36" s="4" t="s">
        <v>50</v>
      </c>
    </row>
    <row r="37" spans="1:6" x14ac:dyDescent="0.35">
      <c r="A37" s="5" t="s">
        <v>95</v>
      </c>
      <c r="B37" s="5">
        <v>774.33</v>
      </c>
      <c r="C37">
        <v>126.52</v>
      </c>
      <c r="D37">
        <v>647.80999999999995</v>
      </c>
      <c r="E37" s="6">
        <v>1.98</v>
      </c>
    </row>
    <row r="38" spans="1:6" x14ac:dyDescent="0.35">
      <c r="A38" s="5" t="s">
        <v>96</v>
      </c>
      <c r="B38" s="5">
        <v>950.56</v>
      </c>
      <c r="C38">
        <v>323.22000000000003</v>
      </c>
      <c r="D38">
        <v>627.34</v>
      </c>
      <c r="E38" s="6">
        <v>2.2799999999999998</v>
      </c>
      <c r="F38" t="s">
        <v>104</v>
      </c>
    </row>
    <row r="39" spans="1:6" x14ac:dyDescent="0.35">
      <c r="A39" s="5" t="s">
        <v>97</v>
      </c>
      <c r="B39" s="5">
        <v>789.93</v>
      </c>
      <c r="C39">
        <v>129.28</v>
      </c>
      <c r="D39">
        <v>660.65</v>
      </c>
      <c r="E39" s="6">
        <v>2.79</v>
      </c>
      <c r="F39" t="s">
        <v>105</v>
      </c>
    </row>
    <row r="40" spans="1:6" x14ac:dyDescent="0.35">
      <c r="A40" s="7" t="s">
        <v>131</v>
      </c>
      <c r="B40" s="8" t="s">
        <v>82</v>
      </c>
      <c r="C40" s="9"/>
      <c r="D40" s="9"/>
      <c r="E40" s="10"/>
      <c r="F40" t="s">
        <v>106</v>
      </c>
    </row>
    <row r="41" spans="1:6" x14ac:dyDescent="0.35">
      <c r="A41" s="2"/>
      <c r="B41" s="3" t="s">
        <v>84</v>
      </c>
      <c r="C41" s="3" t="s">
        <v>85</v>
      </c>
      <c r="D41" s="3" t="s">
        <v>86</v>
      </c>
      <c r="E41" s="4" t="s">
        <v>50</v>
      </c>
      <c r="F41" t="s">
        <v>105</v>
      </c>
    </row>
    <row r="42" spans="1:6" x14ac:dyDescent="0.35">
      <c r="A42" s="5" t="s">
        <v>95</v>
      </c>
      <c r="B42" s="5">
        <v>1372.49</v>
      </c>
      <c r="C42">
        <v>126.77</v>
      </c>
      <c r="D42">
        <v>1245.72</v>
      </c>
      <c r="E42" s="6">
        <v>2.65</v>
      </c>
    </row>
    <row r="43" spans="1:6" x14ac:dyDescent="0.35">
      <c r="A43" s="5" t="s">
        <v>96</v>
      </c>
      <c r="B43" s="5">
        <v>1536.13</v>
      </c>
      <c r="C43">
        <v>312.79000000000002</v>
      </c>
      <c r="D43">
        <v>1223.3399999999999</v>
      </c>
      <c r="E43" s="6">
        <v>2.65</v>
      </c>
    </row>
    <row r="44" spans="1:6" x14ac:dyDescent="0.35">
      <c r="A44" s="5" t="s">
        <v>97</v>
      </c>
      <c r="B44" s="5">
        <v>1397.58</v>
      </c>
      <c r="C44">
        <v>134.62</v>
      </c>
      <c r="D44">
        <v>1262.96</v>
      </c>
      <c r="E44" s="6">
        <v>2.86</v>
      </c>
    </row>
    <row r="45" spans="1:6" x14ac:dyDescent="0.35">
      <c r="A45" s="7" t="s">
        <v>131</v>
      </c>
      <c r="B45" s="8" t="s">
        <v>14</v>
      </c>
      <c r="C45" s="9"/>
      <c r="D45" s="9"/>
      <c r="E45" s="10"/>
    </row>
  </sheetData>
  <mergeCells count="9">
    <mergeCell ref="B45:E45"/>
    <mergeCell ref="B5:E5"/>
    <mergeCell ref="B10:E10"/>
    <mergeCell ref="B15:E15"/>
    <mergeCell ref="B20:E20"/>
    <mergeCell ref="B25:E25"/>
    <mergeCell ref="B30:E30"/>
    <mergeCell ref="B35:E35"/>
    <mergeCell ref="B40:E40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exp1</vt:lpstr>
      <vt:lpstr>exp2</vt:lpstr>
      <vt:lpstr>exp3</vt:lpstr>
      <vt:lpstr>Turbo_2.0</vt:lpstr>
      <vt:lpstr>Turbo_2.1</vt:lpstr>
      <vt:lpstr>Turbo_3</vt:lpstr>
      <vt:lpstr>Correction factor</vt:lpstr>
      <vt:lpstr>Grounding</vt:lpstr>
      <vt:lpstr>Sunlight error</vt:lpstr>
      <vt:lpstr>Deviation</vt:lpstr>
      <vt:lpstr>Deviation 2</vt:lpstr>
      <vt:lpstr>Calcas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 z</dc:creator>
  <cp:lastModifiedBy>will z</cp:lastModifiedBy>
  <dcterms:created xsi:type="dcterms:W3CDTF">2022-12-16T04:31:43Z</dcterms:created>
  <dcterms:modified xsi:type="dcterms:W3CDTF">2023-06-27T01:28:22Z</dcterms:modified>
</cp:coreProperties>
</file>