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radar-velocity\Code\upload_decode\"/>
    </mc:Choice>
  </mc:AlternateContent>
  <xr:revisionPtr revIDLastSave="0" documentId="13_ncr:1_{09D1B48C-DB72-4D9C-ADD9-A503F91A46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WATER0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L3" i="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N3" i="1"/>
  <c r="O3" i="1"/>
  <c r="P3" i="1"/>
  <c r="Q3" i="1"/>
  <c r="N4" i="1"/>
  <c r="O4" i="1"/>
  <c r="U4" i="1" s="1"/>
  <c r="P4" i="1"/>
  <c r="Q4" i="1"/>
  <c r="N5" i="1"/>
  <c r="O5" i="1"/>
  <c r="P5" i="1"/>
  <c r="W5" i="1" s="1"/>
  <c r="Q5" i="1"/>
  <c r="N6" i="1"/>
  <c r="O6" i="1"/>
  <c r="U6" i="1" s="1"/>
  <c r="P6" i="1"/>
  <c r="Q6" i="1"/>
  <c r="N7" i="1"/>
  <c r="O7" i="1"/>
  <c r="P7" i="1"/>
  <c r="W7" i="1" s="1"/>
  <c r="Q7" i="1"/>
  <c r="Y7" i="1" s="1"/>
  <c r="N8" i="1"/>
  <c r="O8" i="1"/>
  <c r="U8" i="1" s="1"/>
  <c r="P8" i="1"/>
  <c r="Q8" i="1"/>
  <c r="N9" i="1"/>
  <c r="O9" i="1"/>
  <c r="P9" i="1"/>
  <c r="X9" i="1" s="1"/>
  <c r="Q9" i="1"/>
  <c r="Y9" i="1" s="1"/>
  <c r="N10" i="1"/>
  <c r="O10" i="1"/>
  <c r="V10" i="1" s="1"/>
  <c r="P10" i="1"/>
  <c r="Q10" i="1"/>
  <c r="N11" i="1"/>
  <c r="O11" i="1"/>
  <c r="P11" i="1"/>
  <c r="W11" i="1" s="1"/>
  <c r="Q11" i="1"/>
  <c r="Y11" i="1" s="1"/>
  <c r="N12" i="1"/>
  <c r="O12" i="1"/>
  <c r="V12" i="1" s="1"/>
  <c r="P12" i="1"/>
  <c r="Q12" i="1"/>
  <c r="N13" i="1"/>
  <c r="O13" i="1"/>
  <c r="P13" i="1"/>
  <c r="X13" i="1" s="1"/>
  <c r="Q13" i="1"/>
  <c r="Y13" i="1" s="1"/>
  <c r="N14" i="1"/>
  <c r="S14" i="1" s="1"/>
  <c r="O14" i="1"/>
  <c r="U14" i="1" s="1"/>
  <c r="P14" i="1"/>
  <c r="Q14" i="1"/>
  <c r="N15" i="1"/>
  <c r="O15" i="1"/>
  <c r="P15" i="1"/>
  <c r="X15" i="1" s="1"/>
  <c r="Q15" i="1"/>
  <c r="Y15" i="1" s="1"/>
  <c r="N16" i="1"/>
  <c r="S16" i="1" s="1"/>
  <c r="O16" i="1"/>
  <c r="V16" i="1" s="1"/>
  <c r="P16" i="1"/>
  <c r="Q16" i="1"/>
  <c r="Y16" i="1" s="1"/>
  <c r="N17" i="1"/>
  <c r="S17" i="1" s="1"/>
  <c r="O17" i="1"/>
  <c r="U17" i="1" s="1"/>
  <c r="P17" i="1"/>
  <c r="X17" i="1" s="1"/>
  <c r="Q17" i="1"/>
  <c r="Y17" i="1" s="1"/>
  <c r="N18" i="1"/>
  <c r="O18" i="1"/>
  <c r="U18" i="1" s="1"/>
  <c r="P18" i="1"/>
  <c r="Q18" i="1"/>
  <c r="Y18" i="1" s="1"/>
  <c r="N19" i="1"/>
  <c r="T19" i="1" s="1"/>
  <c r="O19" i="1"/>
  <c r="U19" i="1" s="1"/>
  <c r="P19" i="1"/>
  <c r="X19" i="1" s="1"/>
  <c r="Q19" i="1"/>
  <c r="Y19" i="1" s="1"/>
  <c r="N20" i="1"/>
  <c r="S20" i="1" s="1"/>
  <c r="O20" i="1"/>
  <c r="U20" i="1" s="1"/>
  <c r="P20" i="1"/>
  <c r="W20" i="1" s="1"/>
  <c r="Q20" i="1"/>
  <c r="Y20" i="1" s="1"/>
  <c r="N21" i="1"/>
  <c r="T21" i="1" s="1"/>
  <c r="O21" i="1"/>
  <c r="U21" i="1" s="1"/>
  <c r="P21" i="1"/>
  <c r="W21" i="1" s="1"/>
  <c r="Q21" i="1"/>
  <c r="Y21" i="1" s="1"/>
  <c r="Q2" i="1"/>
  <c r="Z2" i="1" s="1"/>
  <c r="P2" i="1"/>
  <c r="W2" i="1" s="1"/>
  <c r="N2" i="1"/>
  <c r="T2" i="1" s="1"/>
  <c r="S3" i="1"/>
  <c r="T3" i="1"/>
  <c r="U3" i="1"/>
  <c r="V3" i="1"/>
  <c r="W3" i="1"/>
  <c r="X3" i="1"/>
  <c r="Y3" i="1"/>
  <c r="Z3" i="1"/>
  <c r="S4" i="1"/>
  <c r="T4" i="1"/>
  <c r="W4" i="1"/>
  <c r="X4" i="1"/>
  <c r="Y4" i="1"/>
  <c r="Z4" i="1"/>
  <c r="S5" i="1"/>
  <c r="T5" i="1"/>
  <c r="U5" i="1"/>
  <c r="V5" i="1"/>
  <c r="Y5" i="1"/>
  <c r="Z5" i="1"/>
  <c r="S6" i="1"/>
  <c r="T6" i="1"/>
  <c r="W6" i="1"/>
  <c r="X6" i="1"/>
  <c r="Y6" i="1"/>
  <c r="Z6" i="1"/>
  <c r="S7" i="1"/>
  <c r="T7" i="1"/>
  <c r="U7" i="1"/>
  <c r="V7" i="1"/>
  <c r="Z7" i="1"/>
  <c r="S8" i="1"/>
  <c r="T8" i="1"/>
  <c r="W8" i="1"/>
  <c r="X8" i="1"/>
  <c r="Y8" i="1"/>
  <c r="Z8" i="1"/>
  <c r="S9" i="1"/>
  <c r="T9" i="1"/>
  <c r="U9" i="1"/>
  <c r="V9" i="1"/>
  <c r="W9" i="1"/>
  <c r="Z9" i="1"/>
  <c r="S10" i="1"/>
  <c r="T10" i="1"/>
  <c r="W10" i="1"/>
  <c r="X10" i="1"/>
  <c r="Y10" i="1"/>
  <c r="Z10" i="1"/>
  <c r="S11" i="1"/>
  <c r="T11" i="1"/>
  <c r="U11" i="1"/>
  <c r="V11" i="1"/>
  <c r="X11" i="1"/>
  <c r="S12" i="1"/>
  <c r="T12" i="1"/>
  <c r="U12" i="1"/>
  <c r="W12" i="1"/>
  <c r="X12" i="1"/>
  <c r="Y12" i="1"/>
  <c r="Z12" i="1"/>
  <c r="S13" i="1"/>
  <c r="T13" i="1"/>
  <c r="U13" i="1"/>
  <c r="V13" i="1"/>
  <c r="T14" i="1"/>
  <c r="W14" i="1"/>
  <c r="X14" i="1"/>
  <c r="Y14" i="1"/>
  <c r="Z14" i="1"/>
  <c r="S15" i="1"/>
  <c r="T15" i="1"/>
  <c r="U15" i="1"/>
  <c r="V15" i="1"/>
  <c r="W15" i="1"/>
  <c r="T16" i="1"/>
  <c r="W16" i="1"/>
  <c r="X16" i="1"/>
  <c r="Z16" i="1"/>
  <c r="T17" i="1"/>
  <c r="V17" i="1"/>
  <c r="W17" i="1"/>
  <c r="S18" i="1"/>
  <c r="T18" i="1"/>
  <c r="W18" i="1"/>
  <c r="X18" i="1"/>
  <c r="Z18" i="1"/>
  <c r="V19" i="1"/>
  <c r="W19" i="1"/>
  <c r="O2" i="1"/>
  <c r="U2" i="1" s="1"/>
  <c r="X20" i="1" l="1"/>
  <c r="Z15" i="1"/>
  <c r="V2" i="1"/>
  <c r="U16" i="1"/>
  <c r="V6" i="1"/>
  <c r="V4" i="1"/>
  <c r="V20" i="1"/>
  <c r="T20" i="1"/>
  <c r="V18" i="1"/>
  <c r="W13" i="1"/>
  <c r="U10" i="1"/>
  <c r="V14" i="1"/>
  <c r="X7" i="1"/>
  <c r="X5" i="1"/>
  <c r="V8" i="1"/>
  <c r="X21" i="1"/>
  <c r="V21" i="1"/>
  <c r="S21" i="1"/>
  <c r="S19" i="1"/>
  <c r="Z21" i="1"/>
  <c r="Z20" i="1"/>
  <c r="Z19" i="1"/>
  <c r="Z17" i="1"/>
  <c r="Z13" i="1"/>
  <c r="Z11" i="1"/>
  <c r="Y2" i="1"/>
  <c r="X2" i="1"/>
  <c r="S2" i="1"/>
</calcChain>
</file>

<file path=xl/sharedStrings.xml><?xml version="1.0" encoding="utf-8"?>
<sst xmlns="http://schemas.openxmlformats.org/spreadsheetml/2006/main" count="60" uniqueCount="38">
  <si>
    <t>103014C|214010E|38E010A|67700F2</t>
  </si>
  <si>
    <t>F701B6|8820114|2B30106|7280102</t>
  </si>
  <si>
    <t>F701BA|64300FE|4D700D6|82B00D6</t>
  </si>
  <si>
    <t>F701F0|4230110|227010C|62A00FE</t>
  </si>
  <si>
    <t>F70192|1FB0128|6F900FE|57E00F6</t>
  </si>
  <si>
    <t>F70278|7E70120|24E0104|66200FE</t>
  </si>
  <si>
    <t>F701CC|5B60114|4630108|31800F8</t>
  </si>
  <si>
    <t>14B014A|56E0108|2BE00F6|45500DE</t>
  </si>
  <si>
    <t>13F0190|67D0106|4A900F8|2ED00EE</t>
  </si>
  <si>
    <t>1450138|822011C|354011A|4C700F2</t>
  </si>
  <si>
    <t>13F014E|25C0114|4C000FC|74E00F6</t>
  </si>
  <si>
    <t>4A70102|16800F8|84A00EA|68900E4</t>
  </si>
  <si>
    <t>6240164|4B2011C|122010C|81E0104</t>
  </si>
  <si>
    <t>1140194|3B3011C|70F011A|29F00D8</t>
  </si>
  <si>
    <t>11C0136|59D00F2|4D300F0|83D00EE</t>
  </si>
  <si>
    <t>1C80568|5A40108|85C00FE|6F900E8</t>
  </si>
  <si>
    <t>F70678|1D0026A|48000EE|65E00EE</t>
  </si>
  <si>
    <t>F70618|1CC02BC|6AC0114|5C500FE</t>
  </si>
  <si>
    <t>F70536|1CC0240|7B1011C|553010C</t>
  </si>
  <si>
    <t>FB050A|1C5015E|8840110|63B0100</t>
  </si>
  <si>
    <t>fine depth calulation intermediate values</t>
  </si>
  <si>
    <t>fine depth distance 1 (mm)</t>
  </si>
  <si>
    <t>fine depth amplitude 1 (arb)</t>
  </si>
  <si>
    <t>fine depth distance 2 (mm)</t>
  </si>
  <si>
    <t>fine depth amplitude 2 (arb)</t>
  </si>
  <si>
    <t>fine depth distance 3 (mm)</t>
  </si>
  <si>
    <t>fine depth amplitude 3 (arb)</t>
  </si>
  <si>
    <t>fine depth distance 4 (mm)</t>
  </si>
  <si>
    <t>fine depth amplitude 4 (arb)</t>
  </si>
  <si>
    <t>date and time</t>
  </si>
  <si>
    <t>batter voltage (mV)</t>
  </si>
  <si>
    <t>altitude angle (deg)</t>
  </si>
  <si>
    <t>coarse depth (mm) - line of sight</t>
  </si>
  <si>
    <t>fine depth -line of sight (see right for decoding)</t>
  </si>
  <si>
    <t>T</t>
  </si>
  <si>
    <t xml:space="preserve">velocity corrected (mm/s) </t>
  </si>
  <si>
    <t>Processing -&gt;</t>
  </si>
  <si>
    <t>velocity uncorrected (mm/s)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</si>
</sst>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33" borderId="0" xfId="0" applyFill="1"/>
    <xf numFmtId="16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F1" workbookViewId="0">
      <selection activeCell="L2" sqref="L2"/>
    </sheetView>
  </sheetViews>
  <sheetFormatPr defaultRowHeight="15" x14ac:dyDescent="0.25"/>
  <cols>
    <col min="1" max="1" width="79.42578125" bestFit="1" customWidth="1"/>
    <col min="2" max="2" width="23.140625" bestFit="1" customWidth="1"/>
    <col min="3" max="3" width="3.7109375" bestFit="1" customWidth="1"/>
    <col min="4" max="4" width="11.28515625" bestFit="1" customWidth="1"/>
    <col min="5" max="5" width="19.5703125" bestFit="1" customWidth="1"/>
    <col min="6" max="6" width="60.7109375" bestFit="1" customWidth="1"/>
    <col min="7" max="7" width="69.5703125" bestFit="1" customWidth="1"/>
    <col min="8" max="8" width="44.140625" bestFit="1" customWidth="1"/>
    <col min="9" max="9" width="49" bestFit="1" customWidth="1"/>
    <col min="10" max="10" width="16.28515625" customWidth="1"/>
    <col min="11" max="11" width="12.5703125" style="2" bestFit="1" customWidth="1"/>
    <col min="12" max="12" width="24.7109375" bestFit="1" customWidth="1"/>
    <col min="14" max="14" width="11.28515625" bestFit="1" customWidth="1"/>
    <col min="15" max="15" width="21.7109375" customWidth="1"/>
    <col min="17" max="17" width="15.5703125" bestFit="1" customWidth="1"/>
  </cols>
  <sheetData>
    <row r="1" spans="1:26" x14ac:dyDescent="0.25">
      <c r="A1" t="s">
        <v>29</v>
      </c>
      <c r="E1" t="s">
        <v>30</v>
      </c>
      <c r="F1" t="s">
        <v>31</v>
      </c>
      <c r="G1" t="s">
        <v>37</v>
      </c>
      <c r="H1" t="s">
        <v>33</v>
      </c>
      <c r="I1" t="s">
        <v>32</v>
      </c>
      <c r="K1" s="2" t="s">
        <v>36</v>
      </c>
      <c r="L1" t="s">
        <v>35</v>
      </c>
      <c r="N1" t="s">
        <v>20</v>
      </c>
      <c r="O1" t="s">
        <v>20</v>
      </c>
      <c r="P1" t="s">
        <v>20</v>
      </c>
      <c r="Q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</row>
    <row r="2" spans="1:26" x14ac:dyDescent="0.25">
      <c r="A2" s="1">
        <v>44731.961840277778</v>
      </c>
      <c r="B2" t="s">
        <v>34</v>
      </c>
      <c r="E2">
        <v>4031</v>
      </c>
      <c r="F2">
        <v>-3.7</v>
      </c>
      <c r="G2">
        <v>315</v>
      </c>
      <c r="H2" t="s">
        <v>0</v>
      </c>
      <c r="I2">
        <v>638</v>
      </c>
      <c r="L2" s="3">
        <f>G2/COS(RADIANS(F2))</f>
        <v>315.65795166669545</v>
      </c>
      <c r="N2" t="str">
        <f>_xlfn.FILTERXML("&lt;t&gt;&lt;s&gt;"&amp;SUBSTITUTE($H2&amp;"|","|","`&lt;/s&gt;&lt;s&gt;")&amp;"&lt;/s&gt;&lt;/t&gt;","//s[1]")</f>
        <v>103014C`</v>
      </c>
      <c r="O2" t="str">
        <f t="shared" ref="O2:O17" si="0">_xlfn.FILTERXML("&lt;t&gt;&lt;s&gt;"&amp;SUBSTITUTE($H2&amp;"|","|","`&lt;/s&gt;&lt;s&gt;")&amp;"&lt;/s&gt;&lt;/t&gt;","//s[2]")</f>
        <v>214010E`</v>
      </c>
      <c r="P2" t="str">
        <f>_xlfn.FILTERXML("&lt;t&gt;&lt;s&gt;"&amp;SUBSTITUTE($H2&amp;"|","|","`&lt;/s&gt;&lt;s&gt;")&amp;"&lt;/s&gt;&lt;/t&gt;","//s[3]")</f>
        <v>38E010A`</v>
      </c>
      <c r="Q2" t="str">
        <f>_xlfn.FILTERXML("&lt;t&gt;&lt;s&gt;"&amp;SUBSTITUTE($H2&amp;"|","|","`&lt;/s&gt;&lt;s&gt;")&amp;"&lt;/s&gt;&lt;/t&gt;","//s[4]")</f>
        <v>67700F2`</v>
      </c>
      <c r="S2">
        <f>HEX2DEC(LEFT(N2,LEN(N2)-5))</f>
        <v>259</v>
      </c>
      <c r="T2">
        <f>HEX2DEC(MID(N2,LEN(N2)-4,4))</f>
        <v>332</v>
      </c>
      <c r="U2">
        <f>HEX2DEC(LEFT(O2,LEN(O2)-5))</f>
        <v>532</v>
      </c>
      <c r="V2">
        <f>HEX2DEC(MID(O2,LEN(O2)-4,4))</f>
        <v>270</v>
      </c>
      <c r="W2">
        <f>HEX2DEC(LEFT(P2,LEN(P2)-5))</f>
        <v>910</v>
      </c>
      <c r="X2">
        <f>HEX2DEC(MID(P2,LEN(P2)-4,4))</f>
        <v>266</v>
      </c>
      <c r="Y2">
        <f>HEX2DEC(LEFT(Q2,LEN(Q2)-5))</f>
        <v>1655</v>
      </c>
      <c r="Z2">
        <f>HEX2DEC(MID(Q2,LEN(Q2)-4,4))</f>
        <v>242</v>
      </c>
    </row>
    <row r="3" spans="1:26" x14ac:dyDescent="0.25">
      <c r="A3" s="1">
        <v>44731.966354166667</v>
      </c>
      <c r="B3" t="s">
        <v>34</v>
      </c>
      <c r="E3">
        <v>4057</v>
      </c>
      <c r="F3">
        <v>-2.02</v>
      </c>
      <c r="G3">
        <v>6</v>
      </c>
      <c r="H3" t="s">
        <v>1</v>
      </c>
      <c r="I3">
        <v>392</v>
      </c>
      <c r="L3" s="3">
        <f t="shared" ref="L3:L21" si="1">G3/COS(RADIANS(F3))</f>
        <v>6.0037308149255555</v>
      </c>
      <c r="N3" t="str">
        <f t="shared" ref="N3:N21" si="2">_xlfn.FILTERXML("&lt;t&gt;&lt;s&gt;"&amp;SUBSTITUTE($H3&amp;"|","|","`&lt;/s&gt;&lt;s&gt;")&amp;"&lt;/s&gt;&lt;/t&gt;","//s[1]")</f>
        <v>F701B6`</v>
      </c>
      <c r="O3" t="str">
        <f t="shared" si="0"/>
        <v>8820114`</v>
      </c>
      <c r="P3" t="str">
        <f t="shared" ref="P3:P21" si="3">_xlfn.FILTERXML("&lt;t&gt;&lt;s&gt;"&amp;SUBSTITUTE($H3&amp;"|","|","`&lt;/s&gt;&lt;s&gt;")&amp;"&lt;/s&gt;&lt;/t&gt;","//s[3]")</f>
        <v>2B30106`</v>
      </c>
      <c r="Q3" t="str">
        <f t="shared" ref="Q3:Q21" si="4">_xlfn.FILTERXML("&lt;t&gt;&lt;s&gt;"&amp;SUBSTITUTE($H3&amp;"|","|","`&lt;/s&gt;&lt;s&gt;")&amp;"&lt;/s&gt;&lt;/t&gt;","//s[4]")</f>
        <v>7280102`</v>
      </c>
      <c r="S3">
        <f t="shared" ref="S3:S21" si="5">HEX2DEC(LEFT(N3,LEN(N3)-5))</f>
        <v>247</v>
      </c>
      <c r="T3">
        <f t="shared" ref="T3:T21" si="6">HEX2DEC(MID(N3,LEN(N3)-4,4))</f>
        <v>438</v>
      </c>
      <c r="U3">
        <f t="shared" ref="U3:U21" si="7">HEX2DEC(LEFT(O3,LEN(O3)-5))</f>
        <v>2178</v>
      </c>
      <c r="V3">
        <f t="shared" ref="V3:V21" si="8">HEX2DEC(MID(O3,LEN(O3)-4,4))</f>
        <v>276</v>
      </c>
      <c r="W3">
        <f t="shared" ref="W3:W21" si="9">HEX2DEC(LEFT(P3,LEN(P3)-5))</f>
        <v>691</v>
      </c>
      <c r="X3">
        <f t="shared" ref="X3:X21" si="10">HEX2DEC(MID(P3,LEN(P3)-4,4))</f>
        <v>262</v>
      </c>
      <c r="Y3">
        <f t="shared" ref="Y3:Y21" si="11">HEX2DEC(LEFT(Q3,LEN(Q3)-5))</f>
        <v>1832</v>
      </c>
      <c r="Z3">
        <f t="shared" ref="Z3:Z21" si="12">HEX2DEC(MID(Q3,LEN(Q3)-4,4))</f>
        <v>258</v>
      </c>
    </row>
    <row r="4" spans="1:26" x14ac:dyDescent="0.25">
      <c r="A4" s="1">
        <v>44731.970856481479</v>
      </c>
      <c r="B4" t="s">
        <v>34</v>
      </c>
      <c r="E4">
        <v>4070</v>
      </c>
      <c r="F4">
        <v>-1.91</v>
      </c>
      <c r="G4">
        <v>128</v>
      </c>
      <c r="H4" t="s">
        <v>2</v>
      </c>
      <c r="I4">
        <v>632</v>
      </c>
      <c r="L4" s="3">
        <f t="shared" si="1"/>
        <v>128.07115453418504</v>
      </c>
      <c r="N4" t="str">
        <f t="shared" si="2"/>
        <v>F701BA`</v>
      </c>
      <c r="O4" t="str">
        <f t="shared" si="0"/>
        <v>64300FE`</v>
      </c>
      <c r="P4" t="str">
        <f t="shared" si="3"/>
        <v>4D700D6`</v>
      </c>
      <c r="Q4" t="str">
        <f t="shared" si="4"/>
        <v>82B00D6`</v>
      </c>
      <c r="S4">
        <f t="shared" si="5"/>
        <v>247</v>
      </c>
      <c r="T4">
        <f t="shared" si="6"/>
        <v>442</v>
      </c>
      <c r="U4">
        <f t="shared" si="7"/>
        <v>1603</v>
      </c>
      <c r="V4">
        <f t="shared" si="8"/>
        <v>254</v>
      </c>
      <c r="W4">
        <f t="shared" si="9"/>
        <v>1239</v>
      </c>
      <c r="X4">
        <f t="shared" si="10"/>
        <v>214</v>
      </c>
      <c r="Y4">
        <f t="shared" si="11"/>
        <v>2091</v>
      </c>
      <c r="Z4">
        <f t="shared" si="12"/>
        <v>214</v>
      </c>
    </row>
    <row r="5" spans="1:26" x14ac:dyDescent="0.25">
      <c r="A5" s="1">
        <v>44731.975358796299</v>
      </c>
      <c r="B5" t="s">
        <v>34</v>
      </c>
      <c r="E5">
        <v>4080</v>
      </c>
      <c r="F5">
        <v>-1.01</v>
      </c>
      <c r="H5" t="s">
        <v>3</v>
      </c>
      <c r="I5">
        <v>240</v>
      </c>
      <c r="L5" s="3">
        <f>G5/COS(RADIANS(F5))</f>
        <v>0</v>
      </c>
      <c r="N5" t="str">
        <f t="shared" si="2"/>
        <v>F701F0`</v>
      </c>
      <c r="O5" t="str">
        <f t="shared" si="0"/>
        <v>4230110`</v>
      </c>
      <c r="P5" t="str">
        <f t="shared" si="3"/>
        <v>227010C`</v>
      </c>
      <c r="Q5" t="str">
        <f t="shared" si="4"/>
        <v>62A00FE`</v>
      </c>
      <c r="S5">
        <f t="shared" si="5"/>
        <v>247</v>
      </c>
      <c r="T5">
        <f t="shared" si="6"/>
        <v>496</v>
      </c>
      <c r="U5">
        <f t="shared" si="7"/>
        <v>1059</v>
      </c>
      <c r="V5">
        <f t="shared" si="8"/>
        <v>272</v>
      </c>
      <c r="W5">
        <f t="shared" si="9"/>
        <v>551</v>
      </c>
      <c r="X5">
        <f t="shared" si="10"/>
        <v>268</v>
      </c>
      <c r="Y5">
        <f t="shared" si="11"/>
        <v>1578</v>
      </c>
      <c r="Z5">
        <f t="shared" si="12"/>
        <v>254</v>
      </c>
    </row>
    <row r="6" spans="1:26" x14ac:dyDescent="0.25">
      <c r="A6" s="1">
        <v>44731.979861111111</v>
      </c>
      <c r="B6" t="s">
        <v>34</v>
      </c>
      <c r="E6">
        <v>4077</v>
      </c>
      <c r="F6">
        <v>-1.64</v>
      </c>
      <c r="H6" t="s">
        <v>4</v>
      </c>
      <c r="I6">
        <v>240</v>
      </c>
      <c r="L6" s="3">
        <f t="shared" si="1"/>
        <v>0</v>
      </c>
      <c r="N6" t="str">
        <f t="shared" si="2"/>
        <v>F70192`</v>
      </c>
      <c r="O6" t="str">
        <f t="shared" si="0"/>
        <v>1FB0128`</v>
      </c>
      <c r="P6" t="str">
        <f t="shared" si="3"/>
        <v>6F900FE`</v>
      </c>
      <c r="Q6" t="str">
        <f t="shared" si="4"/>
        <v>57E00F6`</v>
      </c>
      <c r="S6">
        <f t="shared" si="5"/>
        <v>247</v>
      </c>
      <c r="T6">
        <f t="shared" si="6"/>
        <v>402</v>
      </c>
      <c r="U6">
        <f t="shared" si="7"/>
        <v>507</v>
      </c>
      <c r="V6">
        <f t="shared" si="8"/>
        <v>296</v>
      </c>
      <c r="W6">
        <f t="shared" si="9"/>
        <v>1785</v>
      </c>
      <c r="X6">
        <f t="shared" si="10"/>
        <v>254</v>
      </c>
      <c r="Y6">
        <f t="shared" si="11"/>
        <v>1406</v>
      </c>
      <c r="Z6">
        <f t="shared" si="12"/>
        <v>246</v>
      </c>
    </row>
    <row r="7" spans="1:26" x14ac:dyDescent="0.25">
      <c r="A7" s="1">
        <v>44731.984363425923</v>
      </c>
      <c r="B7" t="s">
        <v>34</v>
      </c>
      <c r="E7">
        <v>4026</v>
      </c>
      <c r="F7">
        <v>-1.1299999999999999</v>
      </c>
      <c r="G7">
        <v>98</v>
      </c>
      <c r="H7" t="s">
        <v>5</v>
      </c>
      <c r="I7">
        <v>491</v>
      </c>
      <c r="L7" s="3">
        <f t="shared" si="1"/>
        <v>98.019062422601763</v>
      </c>
      <c r="N7" t="str">
        <f t="shared" si="2"/>
        <v>F70278`</v>
      </c>
      <c r="O7" t="str">
        <f t="shared" si="0"/>
        <v>7E70120`</v>
      </c>
      <c r="P7" t="str">
        <f t="shared" si="3"/>
        <v>24E0104`</v>
      </c>
      <c r="Q7" t="str">
        <f t="shared" si="4"/>
        <v>66200FE`</v>
      </c>
      <c r="S7">
        <f t="shared" si="5"/>
        <v>247</v>
      </c>
      <c r="T7">
        <f t="shared" si="6"/>
        <v>632</v>
      </c>
      <c r="U7">
        <f t="shared" si="7"/>
        <v>2023</v>
      </c>
      <c r="V7">
        <f t="shared" si="8"/>
        <v>288</v>
      </c>
      <c r="W7">
        <f t="shared" si="9"/>
        <v>590</v>
      </c>
      <c r="X7">
        <f t="shared" si="10"/>
        <v>260</v>
      </c>
      <c r="Y7">
        <f t="shared" si="11"/>
        <v>1634</v>
      </c>
      <c r="Z7">
        <f t="shared" si="12"/>
        <v>254</v>
      </c>
    </row>
    <row r="8" spans="1:26" x14ac:dyDescent="0.25">
      <c r="A8" s="1">
        <v>44731.988865740743</v>
      </c>
      <c r="B8" t="s">
        <v>34</v>
      </c>
      <c r="E8">
        <v>4057</v>
      </c>
      <c r="F8">
        <v>-1.4</v>
      </c>
      <c r="G8">
        <v>87</v>
      </c>
      <c r="H8" t="s">
        <v>6</v>
      </c>
      <c r="I8">
        <v>590</v>
      </c>
      <c r="L8" s="3">
        <f t="shared" si="1"/>
        <v>87.02597814377846</v>
      </c>
      <c r="N8" t="str">
        <f t="shared" si="2"/>
        <v>F701CC`</v>
      </c>
      <c r="O8" t="str">
        <f t="shared" si="0"/>
        <v>5B60114`</v>
      </c>
      <c r="P8" t="str">
        <f t="shared" si="3"/>
        <v>4630108`</v>
      </c>
      <c r="Q8" t="str">
        <f t="shared" si="4"/>
        <v>31800F8`</v>
      </c>
      <c r="S8">
        <f t="shared" si="5"/>
        <v>247</v>
      </c>
      <c r="T8">
        <f t="shared" si="6"/>
        <v>460</v>
      </c>
      <c r="U8">
        <f t="shared" si="7"/>
        <v>1462</v>
      </c>
      <c r="V8">
        <f t="shared" si="8"/>
        <v>276</v>
      </c>
      <c r="W8">
        <f t="shared" si="9"/>
        <v>1123</v>
      </c>
      <c r="X8">
        <f t="shared" si="10"/>
        <v>264</v>
      </c>
      <c r="Y8">
        <f t="shared" si="11"/>
        <v>792</v>
      </c>
      <c r="Z8">
        <f t="shared" si="12"/>
        <v>248</v>
      </c>
    </row>
    <row r="9" spans="1:26" x14ac:dyDescent="0.25">
      <c r="A9" s="1">
        <v>44731.993368055555</v>
      </c>
      <c r="B9" t="s">
        <v>34</v>
      </c>
      <c r="E9">
        <v>4082</v>
      </c>
      <c r="F9">
        <v>0.28000000000000003</v>
      </c>
      <c r="G9">
        <v>12</v>
      </c>
      <c r="H9" t="s">
        <v>7</v>
      </c>
      <c r="I9">
        <v>291</v>
      </c>
      <c r="L9" s="3">
        <f t="shared" si="1"/>
        <v>12.000143293460157</v>
      </c>
      <c r="N9" t="str">
        <f t="shared" si="2"/>
        <v>14B014A`</v>
      </c>
      <c r="O9" t="str">
        <f t="shared" si="0"/>
        <v>56E0108`</v>
      </c>
      <c r="P9" t="str">
        <f t="shared" si="3"/>
        <v>2BE00F6`</v>
      </c>
      <c r="Q9" t="str">
        <f t="shared" si="4"/>
        <v>45500DE`</v>
      </c>
      <c r="S9">
        <f t="shared" si="5"/>
        <v>331</v>
      </c>
      <c r="T9">
        <f t="shared" si="6"/>
        <v>330</v>
      </c>
      <c r="U9">
        <f t="shared" si="7"/>
        <v>1390</v>
      </c>
      <c r="V9">
        <f t="shared" si="8"/>
        <v>264</v>
      </c>
      <c r="W9">
        <f t="shared" si="9"/>
        <v>702</v>
      </c>
      <c r="X9">
        <f t="shared" si="10"/>
        <v>246</v>
      </c>
      <c r="Y9">
        <f t="shared" si="11"/>
        <v>1109</v>
      </c>
      <c r="Z9">
        <f t="shared" si="12"/>
        <v>222</v>
      </c>
    </row>
    <row r="10" spans="1:26" x14ac:dyDescent="0.25">
      <c r="A10" s="1">
        <v>44731.997858796298</v>
      </c>
      <c r="B10" t="s">
        <v>34</v>
      </c>
      <c r="E10">
        <v>4087</v>
      </c>
      <c r="F10">
        <v>0.39</v>
      </c>
      <c r="G10">
        <v>50</v>
      </c>
      <c r="H10" t="s">
        <v>8</v>
      </c>
      <c r="I10">
        <v>586</v>
      </c>
      <c r="L10" s="3">
        <f t="shared" si="1"/>
        <v>50.001158330100445</v>
      </c>
      <c r="N10" t="str">
        <f t="shared" si="2"/>
        <v>13F0190`</v>
      </c>
      <c r="O10" t="str">
        <f t="shared" si="0"/>
        <v>67D0106`</v>
      </c>
      <c r="P10" t="str">
        <f t="shared" si="3"/>
        <v>4A900F8`</v>
      </c>
      <c r="Q10" t="str">
        <f t="shared" si="4"/>
        <v>2ED00EE`</v>
      </c>
      <c r="S10">
        <f t="shared" si="5"/>
        <v>319</v>
      </c>
      <c r="T10">
        <f t="shared" si="6"/>
        <v>400</v>
      </c>
      <c r="U10">
        <f t="shared" si="7"/>
        <v>1661</v>
      </c>
      <c r="V10">
        <f t="shared" si="8"/>
        <v>262</v>
      </c>
      <c r="W10">
        <f t="shared" si="9"/>
        <v>1193</v>
      </c>
      <c r="X10">
        <f t="shared" si="10"/>
        <v>248</v>
      </c>
      <c r="Y10">
        <f t="shared" si="11"/>
        <v>749</v>
      </c>
      <c r="Z10">
        <f t="shared" si="12"/>
        <v>238</v>
      </c>
    </row>
    <row r="11" spans="1:26" x14ac:dyDescent="0.25">
      <c r="A11" s="1">
        <v>44732.002372685187</v>
      </c>
      <c r="B11" t="s">
        <v>34</v>
      </c>
      <c r="E11">
        <v>4084</v>
      </c>
      <c r="F11">
        <v>0.51</v>
      </c>
      <c r="G11">
        <v>99</v>
      </c>
      <c r="H11" t="s">
        <v>9</v>
      </c>
      <c r="I11">
        <v>3700</v>
      </c>
      <c r="L11" s="3">
        <f t="shared" si="1"/>
        <v>99.003922063527526</v>
      </c>
      <c r="N11" t="str">
        <f t="shared" si="2"/>
        <v>1450138`</v>
      </c>
      <c r="O11" t="str">
        <f t="shared" si="0"/>
        <v>822011C`</v>
      </c>
      <c r="P11" t="str">
        <f t="shared" si="3"/>
        <v>354011A`</v>
      </c>
      <c r="Q11" t="str">
        <f t="shared" si="4"/>
        <v>4C700F2`</v>
      </c>
      <c r="S11">
        <f t="shared" si="5"/>
        <v>325</v>
      </c>
      <c r="T11">
        <f t="shared" si="6"/>
        <v>312</v>
      </c>
      <c r="U11">
        <f t="shared" si="7"/>
        <v>2082</v>
      </c>
      <c r="V11">
        <f t="shared" si="8"/>
        <v>284</v>
      </c>
      <c r="W11">
        <f t="shared" si="9"/>
        <v>852</v>
      </c>
      <c r="X11">
        <f t="shared" si="10"/>
        <v>282</v>
      </c>
      <c r="Y11">
        <f t="shared" si="11"/>
        <v>1223</v>
      </c>
      <c r="Z11">
        <f t="shared" si="12"/>
        <v>242</v>
      </c>
    </row>
    <row r="12" spans="1:26" x14ac:dyDescent="0.25">
      <c r="A12" s="1">
        <v>44732.006874999999</v>
      </c>
      <c r="B12" t="s">
        <v>34</v>
      </c>
      <c r="E12">
        <v>4087</v>
      </c>
      <c r="F12">
        <v>0.28000000000000003</v>
      </c>
      <c r="G12">
        <v>6</v>
      </c>
      <c r="H12" t="s">
        <v>10</v>
      </c>
      <c r="I12">
        <v>260</v>
      </c>
      <c r="L12" s="3">
        <f t="shared" si="1"/>
        <v>6.0000716467300785</v>
      </c>
      <c r="N12" t="str">
        <f t="shared" si="2"/>
        <v>13F014E`</v>
      </c>
      <c r="O12" t="str">
        <f t="shared" si="0"/>
        <v>25C0114`</v>
      </c>
      <c r="P12" t="str">
        <f t="shared" si="3"/>
        <v>4C000FC`</v>
      </c>
      <c r="Q12" t="str">
        <f t="shared" si="4"/>
        <v>74E00F6`</v>
      </c>
      <c r="S12">
        <f t="shared" si="5"/>
        <v>319</v>
      </c>
      <c r="T12">
        <f t="shared" si="6"/>
        <v>334</v>
      </c>
      <c r="U12">
        <f t="shared" si="7"/>
        <v>604</v>
      </c>
      <c r="V12">
        <f t="shared" si="8"/>
        <v>276</v>
      </c>
      <c r="W12">
        <f t="shared" si="9"/>
        <v>1216</v>
      </c>
      <c r="X12">
        <f t="shared" si="10"/>
        <v>252</v>
      </c>
      <c r="Y12">
        <f t="shared" si="11"/>
        <v>1870</v>
      </c>
      <c r="Z12">
        <f t="shared" si="12"/>
        <v>246</v>
      </c>
    </row>
    <row r="13" spans="1:26" x14ac:dyDescent="0.25">
      <c r="A13" s="1">
        <v>44732.011365740742</v>
      </c>
      <c r="B13" t="s">
        <v>34</v>
      </c>
      <c r="E13">
        <v>4071</v>
      </c>
      <c r="F13">
        <v>0.45</v>
      </c>
      <c r="H13" t="s">
        <v>11</v>
      </c>
      <c r="I13">
        <v>240</v>
      </c>
      <c r="L13" s="3">
        <f t="shared" si="1"/>
        <v>0</v>
      </c>
      <c r="N13" t="str">
        <f t="shared" si="2"/>
        <v>4A70102`</v>
      </c>
      <c r="O13" t="str">
        <f t="shared" si="0"/>
        <v>16800F8`</v>
      </c>
      <c r="P13" t="str">
        <f t="shared" si="3"/>
        <v>84A00EA`</v>
      </c>
      <c r="Q13" t="str">
        <f t="shared" si="4"/>
        <v>68900E4`</v>
      </c>
      <c r="S13">
        <f t="shared" si="5"/>
        <v>1191</v>
      </c>
      <c r="T13">
        <f t="shared" si="6"/>
        <v>258</v>
      </c>
      <c r="U13">
        <f t="shared" si="7"/>
        <v>360</v>
      </c>
      <c r="V13">
        <f t="shared" si="8"/>
        <v>248</v>
      </c>
      <c r="W13">
        <f t="shared" si="9"/>
        <v>2122</v>
      </c>
      <c r="X13">
        <f t="shared" si="10"/>
        <v>234</v>
      </c>
      <c r="Y13">
        <f t="shared" si="11"/>
        <v>1673</v>
      </c>
      <c r="Z13">
        <f t="shared" si="12"/>
        <v>228</v>
      </c>
    </row>
    <row r="14" spans="1:26" x14ac:dyDescent="0.25">
      <c r="A14" s="1">
        <v>44732.015879629631</v>
      </c>
      <c r="B14" t="s">
        <v>34</v>
      </c>
      <c r="E14">
        <v>4073</v>
      </c>
      <c r="F14">
        <v>0.62</v>
      </c>
      <c r="G14">
        <v>19</v>
      </c>
      <c r="H14" t="s">
        <v>12</v>
      </c>
      <c r="I14">
        <v>350</v>
      </c>
      <c r="L14" s="3">
        <f t="shared" si="1"/>
        <v>19.001112456169757</v>
      </c>
      <c r="N14" t="str">
        <f t="shared" si="2"/>
        <v>6240164`</v>
      </c>
      <c r="O14" t="str">
        <f t="shared" si="0"/>
        <v>4B2011C`</v>
      </c>
      <c r="P14" t="str">
        <f t="shared" si="3"/>
        <v>122010C`</v>
      </c>
      <c r="Q14" t="str">
        <f t="shared" si="4"/>
        <v>81E0104`</v>
      </c>
      <c r="S14">
        <f t="shared" si="5"/>
        <v>1572</v>
      </c>
      <c r="T14">
        <f t="shared" si="6"/>
        <v>356</v>
      </c>
      <c r="U14">
        <f t="shared" si="7"/>
        <v>1202</v>
      </c>
      <c r="V14">
        <f t="shared" si="8"/>
        <v>284</v>
      </c>
      <c r="W14">
        <f t="shared" si="9"/>
        <v>290</v>
      </c>
      <c r="X14">
        <f t="shared" si="10"/>
        <v>268</v>
      </c>
      <c r="Y14">
        <f t="shared" si="11"/>
        <v>2078</v>
      </c>
      <c r="Z14">
        <f t="shared" si="12"/>
        <v>260</v>
      </c>
    </row>
    <row r="15" spans="1:26" x14ac:dyDescent="0.25">
      <c r="A15" s="1">
        <v>44732.020370370374</v>
      </c>
      <c r="B15" t="s">
        <v>34</v>
      </c>
      <c r="E15">
        <v>4073</v>
      </c>
      <c r="F15">
        <v>0.68</v>
      </c>
      <c r="H15" t="s">
        <v>13</v>
      </c>
      <c r="I15">
        <v>240</v>
      </c>
      <c r="L15" s="3">
        <f t="shared" si="1"/>
        <v>0</v>
      </c>
      <c r="N15" t="str">
        <f t="shared" si="2"/>
        <v>1140194`</v>
      </c>
      <c r="O15" t="str">
        <f t="shared" si="0"/>
        <v>3B3011C`</v>
      </c>
      <c r="P15" t="str">
        <f t="shared" si="3"/>
        <v>70F011A`</v>
      </c>
      <c r="Q15" t="str">
        <f t="shared" si="4"/>
        <v>29F00D8`</v>
      </c>
      <c r="S15">
        <f t="shared" si="5"/>
        <v>276</v>
      </c>
      <c r="T15">
        <f t="shared" si="6"/>
        <v>404</v>
      </c>
      <c r="U15">
        <f t="shared" si="7"/>
        <v>947</v>
      </c>
      <c r="V15">
        <f t="shared" si="8"/>
        <v>284</v>
      </c>
      <c r="W15">
        <f t="shared" si="9"/>
        <v>1807</v>
      </c>
      <c r="X15">
        <f t="shared" si="10"/>
        <v>282</v>
      </c>
      <c r="Y15">
        <f t="shared" si="11"/>
        <v>671</v>
      </c>
      <c r="Z15">
        <f t="shared" si="12"/>
        <v>216</v>
      </c>
    </row>
    <row r="16" spans="1:26" x14ac:dyDescent="0.25">
      <c r="A16" s="1">
        <v>44732.024884259263</v>
      </c>
      <c r="B16" t="s">
        <v>34</v>
      </c>
      <c r="E16">
        <v>4075</v>
      </c>
      <c r="F16">
        <v>0.17</v>
      </c>
      <c r="H16" t="s">
        <v>14</v>
      </c>
      <c r="I16">
        <v>240</v>
      </c>
      <c r="L16" s="3">
        <f t="shared" si="1"/>
        <v>0</v>
      </c>
      <c r="N16" t="str">
        <f t="shared" si="2"/>
        <v>11C0136`</v>
      </c>
      <c r="O16" t="str">
        <f t="shared" si="0"/>
        <v>59D00F2`</v>
      </c>
      <c r="P16" t="str">
        <f t="shared" si="3"/>
        <v>4D300F0`</v>
      </c>
      <c r="Q16" t="str">
        <f t="shared" si="4"/>
        <v>83D00EE`</v>
      </c>
      <c r="S16">
        <f t="shared" si="5"/>
        <v>284</v>
      </c>
      <c r="T16">
        <f t="shared" si="6"/>
        <v>310</v>
      </c>
      <c r="U16">
        <f t="shared" si="7"/>
        <v>1437</v>
      </c>
      <c r="V16">
        <f t="shared" si="8"/>
        <v>242</v>
      </c>
      <c r="W16">
        <f t="shared" si="9"/>
        <v>1235</v>
      </c>
      <c r="X16">
        <f t="shared" si="10"/>
        <v>240</v>
      </c>
      <c r="Y16">
        <f t="shared" si="11"/>
        <v>2109</v>
      </c>
      <c r="Z16">
        <f t="shared" si="12"/>
        <v>238</v>
      </c>
    </row>
    <row r="17" spans="1:26" x14ac:dyDescent="0.25">
      <c r="A17" s="1">
        <v>44733.041886574072</v>
      </c>
      <c r="B17" t="s">
        <v>34</v>
      </c>
      <c r="E17">
        <v>4073</v>
      </c>
      <c r="F17">
        <v>-2.65</v>
      </c>
      <c r="G17">
        <v>44</v>
      </c>
      <c r="H17" t="s">
        <v>15</v>
      </c>
      <c r="I17">
        <v>262</v>
      </c>
      <c r="L17" s="3">
        <f t="shared" si="1"/>
        <v>44.04710385213091</v>
      </c>
      <c r="N17" t="str">
        <f t="shared" si="2"/>
        <v>1C80568`</v>
      </c>
      <c r="O17" t="str">
        <f t="shared" si="0"/>
        <v>5A40108`</v>
      </c>
      <c r="P17" t="str">
        <f t="shared" si="3"/>
        <v>85C00FE`</v>
      </c>
      <c r="Q17" t="str">
        <f t="shared" si="4"/>
        <v>6F900E8`</v>
      </c>
      <c r="S17">
        <f t="shared" si="5"/>
        <v>456</v>
      </c>
      <c r="T17">
        <f t="shared" si="6"/>
        <v>1384</v>
      </c>
      <c r="U17">
        <f t="shared" si="7"/>
        <v>1444</v>
      </c>
      <c r="V17">
        <f t="shared" si="8"/>
        <v>264</v>
      </c>
      <c r="W17">
        <f t="shared" si="9"/>
        <v>2140</v>
      </c>
      <c r="X17">
        <f t="shared" si="10"/>
        <v>254</v>
      </c>
      <c r="Y17">
        <f t="shared" si="11"/>
        <v>1785</v>
      </c>
      <c r="Z17">
        <f t="shared" si="12"/>
        <v>232</v>
      </c>
    </row>
    <row r="18" spans="1:26" x14ac:dyDescent="0.25">
      <c r="A18" s="1">
        <v>44733.046388888892</v>
      </c>
      <c r="B18" t="s">
        <v>34</v>
      </c>
      <c r="E18">
        <v>4091</v>
      </c>
      <c r="F18">
        <v>51.34</v>
      </c>
      <c r="G18">
        <v>74</v>
      </c>
      <c r="H18" t="s">
        <v>16</v>
      </c>
      <c r="I18">
        <v>296</v>
      </c>
      <c r="L18" s="3">
        <f t="shared" si="1"/>
        <v>118.4573028570357</v>
      </c>
      <c r="N18" t="str">
        <f t="shared" si="2"/>
        <v>F70678`</v>
      </c>
      <c r="O18" t="str">
        <f t="shared" ref="O18:O21" si="13">_xlfn.FILTERXML("&lt;t&gt;&lt;s&gt;"&amp;SUBSTITUTE($H18&amp;"|","|","`&lt;/s&gt;&lt;s&gt;")&amp;"&lt;/s&gt;&lt;/t&gt;","//s[2]")</f>
        <v>1D0026A`</v>
      </c>
      <c r="P18" t="str">
        <f t="shared" si="3"/>
        <v>48000EE`</v>
      </c>
      <c r="Q18" t="str">
        <f t="shared" si="4"/>
        <v>65E00EE`</v>
      </c>
      <c r="S18">
        <f t="shared" si="5"/>
        <v>247</v>
      </c>
      <c r="T18">
        <f t="shared" si="6"/>
        <v>1656</v>
      </c>
      <c r="U18">
        <f t="shared" si="7"/>
        <v>464</v>
      </c>
      <c r="V18">
        <f t="shared" si="8"/>
        <v>618</v>
      </c>
      <c r="W18">
        <f t="shared" si="9"/>
        <v>1152</v>
      </c>
      <c r="X18">
        <f t="shared" si="10"/>
        <v>238</v>
      </c>
      <c r="Y18">
        <f t="shared" si="11"/>
        <v>1630</v>
      </c>
      <c r="Z18">
        <f t="shared" si="12"/>
        <v>238</v>
      </c>
    </row>
    <row r="19" spans="1:26" x14ac:dyDescent="0.25">
      <c r="A19" s="1">
        <v>44733.050891203704</v>
      </c>
      <c r="B19" t="s">
        <v>34</v>
      </c>
      <c r="E19">
        <v>4097</v>
      </c>
      <c r="F19">
        <v>51.68</v>
      </c>
      <c r="G19">
        <v>4</v>
      </c>
      <c r="H19" t="s">
        <v>17</v>
      </c>
      <c r="I19">
        <v>267</v>
      </c>
      <c r="L19" s="3">
        <f t="shared" si="1"/>
        <v>6.4510621421136456</v>
      </c>
      <c r="N19" t="str">
        <f t="shared" si="2"/>
        <v>F70618`</v>
      </c>
      <c r="O19" t="str">
        <f t="shared" si="13"/>
        <v>1CC02BC`</v>
      </c>
      <c r="P19" t="str">
        <f t="shared" si="3"/>
        <v>6AC0114`</v>
      </c>
      <c r="Q19" t="str">
        <f t="shared" si="4"/>
        <v>5C500FE`</v>
      </c>
      <c r="S19">
        <f t="shared" si="5"/>
        <v>247</v>
      </c>
      <c r="T19">
        <f t="shared" si="6"/>
        <v>1560</v>
      </c>
      <c r="U19">
        <f t="shared" si="7"/>
        <v>460</v>
      </c>
      <c r="V19">
        <f t="shared" si="8"/>
        <v>700</v>
      </c>
      <c r="W19">
        <f t="shared" si="9"/>
        <v>1708</v>
      </c>
      <c r="X19">
        <f t="shared" si="10"/>
        <v>276</v>
      </c>
      <c r="Y19">
        <f t="shared" si="11"/>
        <v>1477</v>
      </c>
      <c r="Z19">
        <f t="shared" si="12"/>
        <v>254</v>
      </c>
    </row>
    <row r="20" spans="1:26" x14ac:dyDescent="0.25">
      <c r="A20" s="1">
        <v>44733.055393518516</v>
      </c>
      <c r="B20" t="s">
        <v>34</v>
      </c>
      <c r="E20">
        <v>4106</v>
      </c>
      <c r="F20">
        <v>51.88</v>
      </c>
      <c r="G20">
        <v>107</v>
      </c>
      <c r="H20" t="s">
        <v>18</v>
      </c>
      <c r="I20">
        <v>343</v>
      </c>
      <c r="L20" s="3">
        <f t="shared" si="1"/>
        <v>173.33253663185249</v>
      </c>
      <c r="N20" t="str">
        <f t="shared" si="2"/>
        <v>F70536`</v>
      </c>
      <c r="O20" t="str">
        <f t="shared" si="13"/>
        <v>1CC0240`</v>
      </c>
      <c r="P20" t="str">
        <f t="shared" si="3"/>
        <v>7B1011C`</v>
      </c>
      <c r="Q20" t="str">
        <f t="shared" si="4"/>
        <v>553010C`</v>
      </c>
      <c r="S20">
        <f t="shared" si="5"/>
        <v>247</v>
      </c>
      <c r="T20">
        <f t="shared" si="6"/>
        <v>1334</v>
      </c>
      <c r="U20">
        <f t="shared" si="7"/>
        <v>460</v>
      </c>
      <c r="V20">
        <f t="shared" si="8"/>
        <v>576</v>
      </c>
      <c r="W20">
        <f t="shared" si="9"/>
        <v>1969</v>
      </c>
      <c r="X20">
        <f t="shared" si="10"/>
        <v>284</v>
      </c>
      <c r="Y20">
        <f t="shared" si="11"/>
        <v>1363</v>
      </c>
      <c r="Z20">
        <f t="shared" si="12"/>
        <v>268</v>
      </c>
    </row>
    <row r="21" spans="1:26" x14ac:dyDescent="0.25">
      <c r="A21" s="1">
        <v>44733.059895833336</v>
      </c>
      <c r="B21" t="s">
        <v>34</v>
      </c>
      <c r="E21">
        <v>4102</v>
      </c>
      <c r="F21">
        <v>66.459999999999994</v>
      </c>
      <c r="G21">
        <v>241</v>
      </c>
      <c r="H21" t="s">
        <v>19</v>
      </c>
      <c r="I21">
        <v>360</v>
      </c>
      <c r="L21" s="3">
        <f t="shared" si="1"/>
        <v>603.42142389581556</v>
      </c>
      <c r="N21" t="str">
        <f t="shared" si="2"/>
        <v>FB050A`</v>
      </c>
      <c r="O21" t="str">
        <f t="shared" si="13"/>
        <v>1C5015E`</v>
      </c>
      <c r="P21" t="str">
        <f t="shared" si="3"/>
        <v>8840110`</v>
      </c>
      <c r="Q21" t="str">
        <f t="shared" si="4"/>
        <v>63B0100`</v>
      </c>
      <c r="S21">
        <f t="shared" si="5"/>
        <v>251</v>
      </c>
      <c r="T21">
        <f t="shared" si="6"/>
        <v>1290</v>
      </c>
      <c r="U21">
        <f t="shared" si="7"/>
        <v>453</v>
      </c>
      <c r="V21">
        <f t="shared" si="8"/>
        <v>350</v>
      </c>
      <c r="W21">
        <f t="shared" si="9"/>
        <v>2180</v>
      </c>
      <c r="X21">
        <f t="shared" si="10"/>
        <v>272</v>
      </c>
      <c r="Y21">
        <f t="shared" si="11"/>
        <v>1595</v>
      </c>
      <c r="Z21">
        <f t="shared" si="12"/>
        <v>256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SAWATER0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2022-07-14T03:19:05Z</dcterms:created>
  <dcterms:modified xsi:type="dcterms:W3CDTF">2022-10-31T11:34:39Z</dcterms:modified>
</cp:coreProperties>
</file>